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firstSheet="15" activeTab="18"/>
  </bookViews>
  <sheets>
    <sheet name="INDICE" sheetId="1" r:id="rId1"/>
    <sheet name="ATJI-1" sheetId="2" r:id="rId2"/>
    <sheet name="ATJI-2" sheetId="3" r:id="rId3"/>
    <sheet name="ATJI-3" sheetId="4" r:id="rId4"/>
    <sheet name="ATJI-4" sheetId="5" r:id="rId5"/>
    <sheet name="ATJI-5" sheetId="6" r:id="rId6"/>
    <sheet name="ATJI-6" sheetId="7" r:id="rId7"/>
    <sheet name="ATJI-7" sheetId="8" r:id="rId8"/>
    <sheet name="ATJI-8" sheetId="9" r:id="rId9"/>
    <sheet name="ATJI-9" sheetId="10" r:id="rId10"/>
    <sheet name="ATJI-10" sheetId="11" r:id="rId11"/>
    <sheet name="ATJI-11" sheetId="12" r:id="rId12"/>
    <sheet name="ATJI-12" sheetId="13" r:id="rId13"/>
    <sheet name="ATJI-13" sheetId="14" r:id="rId14"/>
    <sheet name="ATJI-14" sheetId="15" r:id="rId15"/>
    <sheet name="ATJI-15" sheetId="16" r:id="rId16"/>
    <sheet name="ATJI-16" sheetId="17" r:id="rId17"/>
    <sheet name="ATJI-17" sheetId="18" r:id="rId18"/>
    <sheet name="ATJI-18" sheetId="19" r:id="rId19"/>
  </sheets>
  <calcPr calcId="144525"/>
</workbook>
</file>

<file path=xl/calcChain.xml><?xml version="1.0" encoding="utf-8"?>
<calcChain xmlns="http://schemas.openxmlformats.org/spreadsheetml/2006/main">
  <c r="D5" i="13" l="1"/>
  <c r="D6" i="13"/>
  <c r="D7" i="13"/>
  <c r="D8" i="13"/>
  <c r="D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30" i="13"/>
  <c r="D31" i="13"/>
  <c r="D32" i="13"/>
  <c r="D33" i="13"/>
  <c r="D34" i="13"/>
  <c r="D35" i="13"/>
  <c r="D36" i="13"/>
  <c r="D37" i="13"/>
  <c r="D38" i="13"/>
  <c r="D39" i="13"/>
  <c r="D40" i="13"/>
  <c r="D41" i="13"/>
  <c r="D42" i="13"/>
  <c r="D43" i="13"/>
  <c r="D5" i="18" l="1"/>
  <c r="D6" i="18"/>
  <c r="D7" i="18"/>
  <c r="D8" i="18"/>
  <c r="D9" i="18"/>
  <c r="D10" i="18"/>
  <c r="D11" i="18"/>
  <c r="D12" i="18"/>
  <c r="D13" i="18"/>
  <c r="D14" i="18"/>
  <c r="D15" i="18"/>
  <c r="D16" i="18"/>
  <c r="D17" i="18"/>
  <c r="D18" i="18"/>
  <c r="D19" i="18"/>
  <c r="D20" i="18"/>
  <c r="D21" i="18"/>
  <c r="D22" i="18"/>
  <c r="D23" i="18"/>
  <c r="D24" i="18"/>
  <c r="D25" i="18"/>
  <c r="D26" i="18"/>
  <c r="D27" i="18"/>
  <c r="D28" i="18"/>
  <c r="D29" i="18"/>
  <c r="D30" i="18"/>
  <c r="D31" i="18"/>
  <c r="D32" i="18"/>
  <c r="D33" i="18"/>
  <c r="D34" i="18"/>
  <c r="D35" i="18"/>
  <c r="D36" i="18"/>
  <c r="D4" i="18"/>
  <c r="D5" i="17"/>
  <c r="D6" i="17"/>
  <c r="D7" i="17"/>
  <c r="D8" i="17"/>
  <c r="D9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4" i="17"/>
  <c r="D5" i="16"/>
  <c r="D6" i="16"/>
  <c r="D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35" i="16"/>
  <c r="D36" i="16"/>
  <c r="D37" i="16"/>
  <c r="D38" i="16"/>
  <c r="D39" i="16"/>
  <c r="D40" i="16"/>
  <c r="D41" i="16"/>
  <c r="D42" i="16"/>
  <c r="D43" i="16"/>
  <c r="D44" i="16"/>
  <c r="D45" i="16"/>
  <c r="D46" i="16"/>
  <c r="D47" i="16"/>
  <c r="D48" i="16"/>
  <c r="D49" i="16"/>
  <c r="D50" i="16"/>
  <c r="D51" i="16"/>
  <c r="D52" i="16"/>
  <c r="D53" i="16"/>
  <c r="D54" i="16"/>
  <c r="D55" i="16"/>
  <c r="D56" i="16"/>
  <c r="D57" i="16"/>
  <c r="D58" i="16"/>
  <c r="D59" i="16"/>
  <c r="D60" i="16"/>
  <c r="D61" i="16"/>
  <c r="D62" i="16"/>
  <c r="D63" i="16"/>
  <c r="D64" i="16"/>
  <c r="D65" i="16"/>
  <c r="D66" i="16"/>
  <c r="D67" i="16"/>
  <c r="D68" i="16"/>
  <c r="D69" i="16"/>
  <c r="D70" i="16"/>
  <c r="D71" i="16"/>
  <c r="D72" i="16"/>
  <c r="D73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D87" i="16"/>
  <c r="D88" i="16"/>
  <c r="D89" i="16"/>
  <c r="D90" i="16"/>
  <c r="D91" i="16"/>
  <c r="D92" i="16"/>
  <c r="D93" i="16"/>
  <c r="D94" i="16"/>
  <c r="D95" i="16"/>
  <c r="D96" i="16"/>
  <c r="D97" i="16"/>
  <c r="D98" i="16"/>
  <c r="D99" i="16"/>
  <c r="D100" i="16"/>
  <c r="D101" i="16"/>
  <c r="D102" i="16"/>
  <c r="D103" i="16"/>
  <c r="D104" i="16"/>
  <c r="D105" i="16"/>
  <c r="D106" i="16"/>
  <c r="D107" i="16"/>
  <c r="D108" i="16"/>
  <c r="D109" i="16"/>
  <c r="D110" i="16"/>
  <c r="D111" i="16"/>
  <c r="D112" i="16"/>
  <c r="D113" i="16"/>
  <c r="D114" i="16"/>
  <c r="D115" i="16"/>
  <c r="D116" i="16"/>
  <c r="D117" i="16"/>
  <c r="D118" i="16"/>
  <c r="D119" i="16"/>
  <c r="D120" i="16"/>
  <c r="D121" i="16"/>
  <c r="D122" i="16"/>
  <c r="D123" i="16"/>
  <c r="D124" i="16"/>
  <c r="D125" i="16"/>
  <c r="D126" i="16"/>
  <c r="D127" i="16"/>
  <c r="D128" i="16"/>
  <c r="D129" i="16"/>
  <c r="D130" i="16"/>
  <c r="D131" i="16"/>
  <c r="D132" i="16"/>
  <c r="D133" i="16"/>
  <c r="D4" i="16"/>
  <c r="D5" i="15"/>
  <c r="D6" i="15"/>
  <c r="D7" i="15"/>
  <c r="D8" i="15"/>
  <c r="D9" i="15"/>
  <c r="D10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D27" i="15"/>
  <c r="D28" i="15"/>
  <c r="D29" i="15"/>
  <c r="D30" i="15"/>
  <c r="D31" i="15"/>
  <c r="D32" i="15"/>
  <c r="D33" i="15"/>
  <c r="D34" i="15"/>
  <c r="D35" i="15"/>
  <c r="D36" i="15"/>
  <c r="D37" i="15"/>
  <c r="D38" i="15"/>
  <c r="D39" i="15"/>
  <c r="D40" i="15"/>
  <c r="D41" i="15"/>
  <c r="D42" i="15"/>
  <c r="D43" i="15"/>
  <c r="D44" i="15"/>
  <c r="D45" i="15"/>
  <c r="D4" i="15"/>
  <c r="D5" i="14"/>
  <c r="D6" i="14"/>
  <c r="D7" i="14"/>
  <c r="D8" i="14"/>
  <c r="D9" i="14"/>
  <c r="D10" i="14"/>
  <c r="D11" i="14"/>
  <c r="D12" i="14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27" i="14"/>
  <c r="D28" i="14"/>
  <c r="D29" i="14"/>
  <c r="D30" i="14"/>
  <c r="D31" i="14"/>
  <c r="D32" i="14"/>
  <c r="D33" i="14"/>
  <c r="D34" i="14"/>
  <c r="D35" i="14"/>
  <c r="D36" i="14"/>
  <c r="D4" i="14"/>
  <c r="D4" i="13"/>
  <c r="D21" i="12"/>
  <c r="D22" i="12"/>
  <c r="D23" i="12"/>
  <c r="D24" i="12"/>
  <c r="D25" i="12"/>
  <c r="D26" i="12"/>
  <c r="D27" i="12"/>
  <c r="D28" i="12"/>
  <c r="D20" i="12"/>
  <c r="D5" i="12"/>
  <c r="D6" i="12"/>
  <c r="D7" i="12"/>
  <c r="D8" i="12"/>
  <c r="D9" i="12"/>
  <c r="D10" i="12"/>
  <c r="D11" i="12"/>
  <c r="D12" i="12"/>
  <c r="D13" i="12"/>
  <c r="D14" i="12"/>
  <c r="D15" i="12"/>
  <c r="D4" i="12"/>
  <c r="D63" i="11"/>
  <c r="D64" i="11"/>
  <c r="D65" i="11"/>
  <c r="D66" i="11"/>
  <c r="D67" i="11"/>
  <c r="D68" i="11"/>
  <c r="D69" i="11"/>
  <c r="D70" i="11"/>
  <c r="D71" i="11"/>
  <c r="D72" i="11"/>
  <c r="D73" i="11"/>
  <c r="D74" i="11"/>
  <c r="D75" i="11"/>
  <c r="D76" i="11"/>
  <c r="D77" i="11"/>
  <c r="D78" i="11"/>
  <c r="D79" i="11"/>
  <c r="D80" i="11"/>
  <c r="D81" i="11"/>
  <c r="D82" i="11"/>
  <c r="D83" i="11"/>
  <c r="D62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55" i="11"/>
  <c r="D56" i="11"/>
  <c r="D57" i="11"/>
  <c r="D33" i="11"/>
  <c r="D22" i="11"/>
  <c r="D23" i="11"/>
  <c r="D24" i="11"/>
  <c r="D25" i="11"/>
  <c r="D26" i="11"/>
  <c r="D27" i="11"/>
  <c r="D28" i="11"/>
  <c r="D21" i="11"/>
  <c r="D5" i="11"/>
  <c r="D6" i="11"/>
  <c r="D7" i="11"/>
  <c r="D8" i="11"/>
  <c r="D9" i="11"/>
  <c r="D10" i="11"/>
  <c r="D11" i="11"/>
  <c r="D12" i="11"/>
  <c r="D13" i="11"/>
  <c r="D14" i="11"/>
  <c r="D15" i="11"/>
  <c r="D16" i="11"/>
  <c r="D4" i="11"/>
  <c r="D5" i="10"/>
  <c r="D6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56" i="10"/>
  <c r="D57" i="10"/>
  <c r="D58" i="10"/>
  <c r="D59" i="10"/>
  <c r="D60" i="10"/>
  <c r="D61" i="10"/>
  <c r="D62" i="10"/>
  <c r="D63" i="10"/>
  <c r="D64" i="10"/>
  <c r="D65" i="10"/>
  <c r="D66" i="10"/>
  <c r="D67" i="10"/>
  <c r="D68" i="10"/>
  <c r="D69" i="10"/>
  <c r="D70" i="10"/>
  <c r="D71" i="10"/>
  <c r="D72" i="10"/>
  <c r="D73" i="10"/>
  <c r="D74" i="10"/>
  <c r="D75" i="10"/>
  <c r="D76" i="10"/>
  <c r="D77" i="10"/>
  <c r="D78" i="10"/>
  <c r="D79" i="10"/>
  <c r="D80" i="10"/>
  <c r="D81" i="10"/>
  <c r="D82" i="10"/>
  <c r="D83" i="10"/>
  <c r="D84" i="10"/>
  <c r="D85" i="10"/>
  <c r="D86" i="10"/>
  <c r="D87" i="10"/>
  <c r="D88" i="10"/>
  <c r="D89" i="10"/>
  <c r="D4" i="10"/>
  <c r="D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" i="9"/>
  <c r="D5" i="8"/>
  <c r="D6" i="8"/>
  <c r="D7" i="8"/>
  <c r="D8" i="8"/>
  <c r="D9" i="8"/>
  <c r="D10" i="8"/>
  <c r="D11" i="8"/>
  <c r="D12" i="8"/>
  <c r="D13" i="8"/>
  <c r="D4" i="8"/>
  <c r="D5" i="7" l="1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4" i="7"/>
  <c r="D6" i="6"/>
  <c r="D7" i="6"/>
  <c r="D8" i="6"/>
  <c r="D9" i="6"/>
  <c r="D10" i="6"/>
  <c r="D5" i="6" l="1"/>
  <c r="D4" i="6"/>
  <c r="D5" i="5"/>
  <c r="D6" i="5"/>
  <c r="D7" i="5"/>
  <c r="D8" i="5"/>
  <c r="D9" i="5"/>
  <c r="D10" i="5"/>
  <c r="D4" i="5"/>
  <c r="D12" i="3"/>
  <c r="D13" i="3"/>
  <c r="D14" i="3"/>
  <c r="D15" i="3"/>
  <c r="D16" i="3"/>
  <c r="D17" i="3"/>
  <c r="D18" i="3"/>
  <c r="D19" i="3"/>
  <c r="D20" i="3"/>
  <c r="D21" i="3"/>
  <c r="D22" i="3"/>
  <c r="D11" i="3"/>
  <c r="D5" i="3"/>
  <c r="D6" i="3"/>
  <c r="D4" i="3"/>
  <c r="I11" i="6" l="1"/>
  <c r="I12" i="6" s="1"/>
  <c r="H11" i="6"/>
  <c r="H12" i="6" s="1"/>
  <c r="G11" i="6"/>
  <c r="G12" i="6" s="1"/>
  <c r="F11" i="6"/>
  <c r="F12" i="6" l="1"/>
  <c r="D11" i="6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" i="4"/>
  <c r="D35" i="2"/>
  <c r="D36" i="2"/>
  <c r="D37" i="2"/>
  <c r="D34" i="2"/>
  <c r="H27" i="2"/>
  <c r="G27" i="2"/>
  <c r="F27" i="2"/>
  <c r="E27" i="2"/>
  <c r="C27" i="2"/>
  <c r="C29" i="2" s="1"/>
  <c r="D12" i="6" l="1"/>
  <c r="E11" i="6" s="1"/>
  <c r="D26" i="2"/>
  <c r="D25" i="2"/>
  <c r="D29" i="2"/>
  <c r="D27" i="2"/>
  <c r="D28" i="2"/>
  <c r="E4" i="6" l="1"/>
  <c r="E7" i="6"/>
  <c r="E12" i="6"/>
  <c r="E9" i="6"/>
  <c r="E8" i="6"/>
  <c r="E6" i="6"/>
  <c r="E10" i="6"/>
  <c r="E5" i="6"/>
</calcChain>
</file>

<file path=xl/sharedStrings.xml><?xml version="1.0" encoding="utf-8"?>
<sst xmlns="http://schemas.openxmlformats.org/spreadsheetml/2006/main" count="968" uniqueCount="697">
  <si>
    <t>Nº accidentes</t>
  </si>
  <si>
    <t>TOTAL</t>
  </si>
  <si>
    <t>Grado lesión</t>
  </si>
  <si>
    <t>Total</t>
  </si>
  <si>
    <t>Leve</t>
  </si>
  <si>
    <t>Grave</t>
  </si>
  <si>
    <t>Muy grave</t>
  </si>
  <si>
    <t>Mortal</t>
  </si>
  <si>
    <t>Accidentes de trabajo según grado de lesión</t>
  </si>
  <si>
    <t>Lugar</t>
  </si>
  <si>
    <t>Total nº</t>
  </si>
  <si>
    <t>Total %</t>
  </si>
  <si>
    <t xml:space="preserve">Grave </t>
  </si>
  <si>
    <t>Accidentes con baja en jornada de trabajo</t>
  </si>
  <si>
    <t>Accidentes sin baja</t>
  </si>
  <si>
    <t>-</t>
  </si>
  <si>
    <t>TOTALES</t>
  </si>
  <si>
    <t>Accidentes con baja en jornada de trabajo según grado de lesión y lugar del accidente</t>
  </si>
  <si>
    <t>1 En el centro de trabajo habitual</t>
  </si>
  <si>
    <t>2 En desplazamiento en su jornada laboral</t>
  </si>
  <si>
    <t>4 En otro centro o lugar de trabajo</t>
  </si>
  <si>
    <t/>
  </si>
  <si>
    <t>Muy Grave</t>
  </si>
  <si>
    <t>No consta</t>
  </si>
  <si>
    <t>Menos de 20 años</t>
  </si>
  <si>
    <t>Entre 20 y 24 años</t>
  </si>
  <si>
    <t>Entre 25 y 29 años</t>
  </si>
  <si>
    <t>Entre 30 y 34 años</t>
  </si>
  <si>
    <t>Entre 35 y 39 años</t>
  </si>
  <si>
    <t>Entre 40 y 44 años</t>
  </si>
  <si>
    <t>Entre 45 y 49 años</t>
  </si>
  <si>
    <t>Entre 50 y 54 años</t>
  </si>
  <si>
    <t>Entre 55 y 59 años</t>
  </si>
  <si>
    <t>Entre 60 y 64 años</t>
  </si>
  <si>
    <t>65 o más años</t>
  </si>
  <si>
    <t>Accidentes con baja en jornada de trabajo según grado de lesión y sexo</t>
  </si>
  <si>
    <t>Sexo</t>
  </si>
  <si>
    <t>Hombre</t>
  </si>
  <si>
    <t>Mujer</t>
  </si>
  <si>
    <t>Edad</t>
  </si>
  <si>
    <t>12 Directores de departamentos administrativos y comerciales</t>
  </si>
  <si>
    <t>13 Directores de producción y operaciones</t>
  </si>
  <si>
    <t>25 Profesionales en derecho</t>
  </si>
  <si>
    <t>31 Técnicos de las ciencias y de las ingenierías</t>
  </si>
  <si>
    <t>32 Supervisores en ingeniería de minas, de industrias manufactureras y de la construcción</t>
  </si>
  <si>
    <t>33 Técnicos sanitarios y profesionales de las terapias alternativas</t>
  </si>
  <si>
    <t>35 Representantes, agentes comerciales y afines</t>
  </si>
  <si>
    <t>38 Técnicos de las tecnologías de la información y las comunicaciones (TIC)</t>
  </si>
  <si>
    <t>41 Empleados en servicios contables, financieros, y de servicios de apoyo a la producción y al transporte</t>
  </si>
  <si>
    <t>43 Otros empleados administrativos sin tareas de atención al público</t>
  </si>
  <si>
    <t>44 Empleados de agencias de viajes, recepcionistas y telefonistas. empleados de ventanilla y afines (excepto taquilleros)</t>
  </si>
  <si>
    <t>45 Empleados administrativos con tareas de atención al público no clasificados bajo otros epígrafes</t>
  </si>
  <si>
    <t>51 Trabajadores asalariados de los servicios de restauración</t>
  </si>
  <si>
    <t>52 Dependientes en tiendas y almacenes</t>
  </si>
  <si>
    <t>54 Vendedores (excepto en tiendas y almacenes)</t>
  </si>
  <si>
    <t>58 Trabajadores de los servicios personales</t>
  </si>
  <si>
    <t>59 Trabajadores de los servicios de protección y seguridad</t>
  </si>
  <si>
    <t>61 Trabajadores cualificados en actividades agrícolas</t>
  </si>
  <si>
    <t>62 Trabajadores cualificados en actividades ganaderas, (incluidas avícolas, apícolas y similares)</t>
  </si>
  <si>
    <t>71 Trabajadores en obras estructurales de construcción y afines</t>
  </si>
  <si>
    <t>72 Trabajadores de acabado de construcciones e instalaciones (excepto electricistas), pintores y afines</t>
  </si>
  <si>
    <t>73 Soldadores, chapistas, montadores de estructuras metálicas, herreros, elaboradores de herramientas y afines</t>
  </si>
  <si>
    <t>74 Mecánicos y ajustadores de maquinaria</t>
  </si>
  <si>
    <t>75 Trabajadores especializados en electricidad y electrotecnología</t>
  </si>
  <si>
    <t>76 Mecánicos de precisión en metales, ceramistas, vidrieros, artesanos y trabajadores de artes gráficas</t>
  </si>
  <si>
    <t>77 Trabajadores de la industria de la alimentación, bebidas y tabaco</t>
  </si>
  <si>
    <t>78 Trabajadores de la madera, textil, confección, piel, cuero, calzado y otros operarios en oficios</t>
  </si>
  <si>
    <t>81 Operadores de instalaciones y maquinaria fijas</t>
  </si>
  <si>
    <t>82 Montadores y ensambladores en fábricas</t>
  </si>
  <si>
    <t>83 Maquinistas de locomotoras, operadores de maquinaria agrícola y de equipos pesados móviles, y marineros</t>
  </si>
  <si>
    <t>84 Conductores de vehículos para el transporte urbano o por carretera</t>
  </si>
  <si>
    <t>92 Otro personal de limpieza</t>
  </si>
  <si>
    <t>93 Ayudantes de preparación de alimentos</t>
  </si>
  <si>
    <t>94 Recogedores de residuos urbanos, vendedores callejeros y otras ocupaciones elementales en servicios</t>
  </si>
  <si>
    <t>95 Peones agrarios, forestales y de la pesca</t>
  </si>
  <si>
    <t>96 Peones de la construcción y de la minería</t>
  </si>
  <si>
    <t>97 Peones de las industrias manufactureras</t>
  </si>
  <si>
    <t>98 Peones del transporte, descargadores y reponedores</t>
  </si>
  <si>
    <t>Accidentes con baja en jornada de trabajo según grado de lesión y ocupación del trabajador</t>
  </si>
  <si>
    <t>CN0 2011</t>
  </si>
  <si>
    <t>Menos de 3 meses</t>
  </si>
  <si>
    <t>Entre 3 y 6 meses</t>
  </si>
  <si>
    <t>Entre 7 y 12 meses</t>
  </si>
  <si>
    <t>Entre 13 y 24 meses</t>
  </si>
  <si>
    <t>Entre 25 y 48 meses</t>
  </si>
  <si>
    <t>Más de 48 meses</t>
  </si>
  <si>
    <t>Accidentes con baja en jornada de trabajo según grado de lesión y antigüedad en el puesto</t>
  </si>
  <si>
    <t>Antigüedad</t>
  </si>
  <si>
    <t>Accidentes con baja en jornada de trabajo según grado de lesión y nacionalidad del trabajador</t>
  </si>
  <si>
    <t>ESPAÑOLES</t>
  </si>
  <si>
    <t>EXTRANJEROS</t>
  </si>
  <si>
    <t>Unión Europea</t>
  </si>
  <si>
    <t>Resto de Europa</t>
  </si>
  <si>
    <t>África</t>
  </si>
  <si>
    <t>Asia</t>
  </si>
  <si>
    <t>TOTAL EXTRANJEROS</t>
  </si>
  <si>
    <t>América Central</t>
  </si>
  <si>
    <t>América del Sur</t>
  </si>
  <si>
    <t>012 Argelia</t>
  </si>
  <si>
    <t>032 Argentina</t>
  </si>
  <si>
    <t>056 Bélgica</t>
  </si>
  <si>
    <t>068 Bolivia</t>
  </si>
  <si>
    <t>100 Bulgaria</t>
  </si>
  <si>
    <t>152 Chile</t>
  </si>
  <si>
    <t>170 Colombia</t>
  </si>
  <si>
    <t>218 Ecuador</t>
  </si>
  <si>
    <t>250 Francia</t>
  </si>
  <si>
    <t>276 Alemania</t>
  </si>
  <si>
    <t>380 Italia</t>
  </si>
  <si>
    <t>440 Lituania</t>
  </si>
  <si>
    <t>466 Mali</t>
  </si>
  <si>
    <t>504 Marruecos</t>
  </si>
  <si>
    <t>566 Nigeria</t>
  </si>
  <si>
    <t>600 Paraguay</t>
  </si>
  <si>
    <t>616 Polonia</t>
  </si>
  <si>
    <t>620 Portugal</t>
  </si>
  <si>
    <t>642 Rumanía</t>
  </si>
  <si>
    <t>643 Rusia</t>
  </si>
  <si>
    <t>686 Senegal</t>
  </si>
  <si>
    <t>724 España</t>
  </si>
  <si>
    <t>792 Turquía</t>
  </si>
  <si>
    <t>804 Ucrania</t>
  </si>
  <si>
    <t>858 Uruguay</t>
  </si>
  <si>
    <t>862 Venezuela</t>
  </si>
  <si>
    <t>Nacionalidad</t>
  </si>
  <si>
    <t>Accidentes con baja en jornada de trabajo según grado de lesión y país del trabajador</t>
  </si>
  <si>
    <t>Cód. País</t>
  </si>
  <si>
    <t>Tamaño plantilla</t>
  </si>
  <si>
    <t>Entre 1 y 9 trabajadores</t>
  </si>
  <si>
    <t>Entre 10 y 25 trabajadores</t>
  </si>
  <si>
    <t>Entre 26 y 49 trabajadores</t>
  </si>
  <si>
    <t>Entre 50 y 99 trabajadores</t>
  </si>
  <si>
    <t>Entre 100 y 249 trabajadores</t>
  </si>
  <si>
    <t>Entre 250 y 499 trabajadores</t>
  </si>
  <si>
    <t>Entre 500 y 999 trabajadores</t>
  </si>
  <si>
    <t>1000 o más trabajadores</t>
  </si>
  <si>
    <t>Accidentes con baja en jornada de trabajo según grado de lesión y tamaño de la empresa</t>
  </si>
  <si>
    <t>30001 Abanilla</t>
  </si>
  <si>
    <t>30002 Abarán</t>
  </si>
  <si>
    <t>30003 Águilas</t>
  </si>
  <si>
    <t>30005 Alcantarilla</t>
  </si>
  <si>
    <t>30007 Alguazas</t>
  </si>
  <si>
    <t>30008 Alhama de Murcia</t>
  </si>
  <si>
    <t>30009 Archena</t>
  </si>
  <si>
    <t>30010 Beniel</t>
  </si>
  <si>
    <t>30011 Blanca</t>
  </si>
  <si>
    <t>30012 Bullas</t>
  </si>
  <si>
    <t>30013 Calasparra</t>
  </si>
  <si>
    <t>30015 Caravaca de la Cruz</t>
  </si>
  <si>
    <t>30016 Cartagena</t>
  </si>
  <si>
    <t>30017 Cehegín</t>
  </si>
  <si>
    <t>30018 Ceutí</t>
  </si>
  <si>
    <t>30019 Cieza</t>
  </si>
  <si>
    <t>30020 Fortuna</t>
  </si>
  <si>
    <t>30021 Fuente Álamo</t>
  </si>
  <si>
    <t>30022 Jumilla</t>
  </si>
  <si>
    <t>30023 Librilla</t>
  </si>
  <si>
    <t>30024 Lorca</t>
  </si>
  <si>
    <t>30025 Lorquí</t>
  </si>
  <si>
    <t>30026 Mazarrón</t>
  </si>
  <si>
    <t>30027 Molina de Segura</t>
  </si>
  <si>
    <t>30028 Moratalla</t>
  </si>
  <si>
    <t>30029 Mula</t>
  </si>
  <si>
    <t>30030 Murcia</t>
  </si>
  <si>
    <t>30033 Puerto Lumbreras</t>
  </si>
  <si>
    <t>30035 San Javier</t>
  </si>
  <si>
    <t>30036 San Pedro del Pinatar</t>
  </si>
  <si>
    <t>30037 Torre Pacheco</t>
  </si>
  <si>
    <t>30038 Las Torres de Cotillas</t>
  </si>
  <si>
    <t>30039 Totana</t>
  </si>
  <si>
    <t>30041 La Unión</t>
  </si>
  <si>
    <t>30043 Yecla</t>
  </si>
  <si>
    <t>30901 Santomera</t>
  </si>
  <si>
    <t>30902 Los Alcázares</t>
  </si>
  <si>
    <t xml:space="preserve">Accidentes con baja en jornada de trabajo según grado de lesión y municipio </t>
  </si>
  <si>
    <t>Cod. Municipio*</t>
  </si>
  <si>
    <t>081 Extracción de piedra, arena y arcilla</t>
  </si>
  <si>
    <t>089 Industrias extractivas n.c.o.p.</t>
  </si>
  <si>
    <t>091 Actividades de apoyo a la extracción de petróleo y gas natural</t>
  </si>
  <si>
    <t>101 Procesado y conservación de carne y elaboración de productos cárnicos</t>
  </si>
  <si>
    <t>102 Procesado y conservación de pescados, crustáceos y moluscos</t>
  </si>
  <si>
    <t>103 Procesado y conservación de frutas y hortalizas</t>
  </si>
  <si>
    <t>104 Fabricación de aceites y grasas vegetales y animales</t>
  </si>
  <si>
    <t>105 Fabricación de productos lácteos</t>
  </si>
  <si>
    <t>106 Fabricación de productos de molinería, almidones y productos amiláceos</t>
  </si>
  <si>
    <t>107 Fabricación de productos de panadería y pastas alimenticias</t>
  </si>
  <si>
    <t>108 Fabricación de otros productos alimenticios</t>
  </si>
  <si>
    <t>109 Fabricación de productos para la alimentación animal</t>
  </si>
  <si>
    <t>110 Fabricación de bebidas</t>
  </si>
  <si>
    <t>131 Preparación e hilado de fibras textiles</t>
  </si>
  <si>
    <t>132 Fabricación de tejidos textiles</t>
  </si>
  <si>
    <t>133 Acabado de textiles</t>
  </si>
  <si>
    <t>139 Fabricación de otros productos textiles</t>
  </si>
  <si>
    <t>141 Confección de prendas de vestir, excepto de peletería</t>
  </si>
  <si>
    <t>151 Preparación, curtido y acabado del cuero. fabricación de artículos de marroquinería, viaje y de guarnicionería y talabartería. preparación y teñido de pieles</t>
  </si>
  <si>
    <t>152 Fabricación de calzado</t>
  </si>
  <si>
    <t>161 Aserrado y cepillado de la madera</t>
  </si>
  <si>
    <t>162 Fabricación de productos de madera, corcho, cestería y espartería</t>
  </si>
  <si>
    <t>171 Fabricación de pasta papelera, papel y cartón</t>
  </si>
  <si>
    <t>172 Fabricación de artículos de papel y de cartón</t>
  </si>
  <si>
    <t>181 Artes gráficas y servicios relacionados con las mismas</t>
  </si>
  <si>
    <t>191 Coquerías</t>
  </si>
  <si>
    <t>201 Fabricación de productos químicos básicos, compuestos nitrogenados, fertilizantes, plásticos y caucho sintético en formas primarias</t>
  </si>
  <si>
    <t>203 Fabricación de pinturas, barnices y revestimientos similares. tintas de imprenta y masillas</t>
  </si>
  <si>
    <t>204 Fabricación de jabones, detergentes y otros artículos de limpieza y abrillantamiento. fabricación de perfumes y cosméticos</t>
  </si>
  <si>
    <t>205 Fabricación de otros productos químicos</t>
  </si>
  <si>
    <t>206 Fabricación de fibras artificiales y sintéticas</t>
  </si>
  <si>
    <t>211 Fabricación de productos farmacéuticos de base</t>
  </si>
  <si>
    <t>212 Fabricación de especialidades farmacéuticas</t>
  </si>
  <si>
    <t>221 Fabricación de productos de caucho</t>
  </si>
  <si>
    <t>222 Fabricación de productos de plástico</t>
  </si>
  <si>
    <t>231 Fabricación de vidrio y productos de vidrio</t>
  </si>
  <si>
    <t>233 Fabricación de productos cerámicos para la construcción</t>
  </si>
  <si>
    <t>234 Fabricación de otros productos cerámicos</t>
  </si>
  <si>
    <t>235 Fabricación de cemento, cal y yeso</t>
  </si>
  <si>
    <t>236 Fabricación de elementos de hormigón, cemento y yeso</t>
  </si>
  <si>
    <t>237 Corte, tallado y acabado de la piedra</t>
  </si>
  <si>
    <t>239 Fabricación de productos abrasivos y productos minerales no metálicos n.c.o.p.</t>
  </si>
  <si>
    <t>241 Fabricación de productos básicos de hierro, acero y ferroaleaciones</t>
  </si>
  <si>
    <t>242 Fabricación de tubos, tuberías, perfiles huecos y sus accesorios, de acero</t>
  </si>
  <si>
    <t>243 Fabricación de otros productos de primera transformación del acero</t>
  </si>
  <si>
    <t>244 Producción de metales preciosos y de otros metales no férreos</t>
  </si>
  <si>
    <t>245 Fundición de metales</t>
  </si>
  <si>
    <t>251 Fabricación de elementos metálicos para la construcción</t>
  </si>
  <si>
    <t>252 Fabricación de cisternas, grandes depósitos y contenedores de metal</t>
  </si>
  <si>
    <t>255 Forja, estampación y embutición de metales. metalurgia de polvos</t>
  </si>
  <si>
    <t>256 Tratamiento y revestimiento de metales. ingeniería mecánica por cuenta de terceros</t>
  </si>
  <si>
    <t>257 Fabricación de artículos de cuchillería y cubertería, herramientas y ferretería</t>
  </si>
  <si>
    <t>259 Fabricación de otros productos metálicos</t>
  </si>
  <si>
    <t>265 Fabricación de instrumentos y aparatos de medida, verificación y navegación. fabricación de relojes</t>
  </si>
  <si>
    <t>271 Fabricación de motores, generadores y transformadores eléctricos, y de aparatos de distribución y control eléctrico</t>
  </si>
  <si>
    <t>274 Fabricación de lámparas y aparatos eléctricos de iluminación</t>
  </si>
  <si>
    <t>279 Fabricación de otro material y equipo eléctrico</t>
  </si>
  <si>
    <t>281 Fabricación de maquinaria de uso general</t>
  </si>
  <si>
    <t>282 Fabricación de otra maquinaria de uso general</t>
  </si>
  <si>
    <t>283 Fabricación de maquinaria agraria y forestal</t>
  </si>
  <si>
    <t>284 Fabricación de máquinas herramienta para trabajar el metal y otras máquinas herramienta</t>
  </si>
  <si>
    <t>289 Fabricación de otra maquinaria para usos específicos</t>
  </si>
  <si>
    <t>292 Fabricación de carrocerías para vehículos de motor. fabricación de remolques y semirremolques</t>
  </si>
  <si>
    <t>293 Fabricación de componentes, piezas y accesorios para vehículos de motor</t>
  </si>
  <si>
    <t>301 Construcción naval</t>
  </si>
  <si>
    <t>309 Fabricación de otro material de transporte n.c.o.p.</t>
  </si>
  <si>
    <t>310 Fabricación de muebles</t>
  </si>
  <si>
    <t>323 Fabricación de artículos de deporte</t>
  </si>
  <si>
    <t>325 Fabricación de instrumentos y suministros médicos y odontológicos</t>
  </si>
  <si>
    <t>329 Industrias manufactureras n.c.o.p.</t>
  </si>
  <si>
    <t>331 Reparación de productos metálicos, maquinaria y equipo</t>
  </si>
  <si>
    <t>332 Instalación de máquinas y equipos industriales</t>
  </si>
  <si>
    <t>351 Producción, transporte y distribución de energía eléctrica</t>
  </si>
  <si>
    <t>360 Captación, depuración y distribución de agua</t>
  </si>
  <si>
    <t>370 Recogida y tratamiento de aguas residuales</t>
  </si>
  <si>
    <t>381 Recogida de residuos</t>
  </si>
  <si>
    <t>382 Tratamiento y eliminación de residuos</t>
  </si>
  <si>
    <t>383 Valorización</t>
  </si>
  <si>
    <t>Accidentes con baja en jornada de trabajo según  grado de lesión y actividad económica</t>
  </si>
  <si>
    <t>*CNAE 2009</t>
  </si>
  <si>
    <t>10</t>
  </si>
  <si>
    <t>11</t>
  </si>
  <si>
    <t>12</t>
  </si>
  <si>
    <t>Martes</t>
  </si>
  <si>
    <t>Miércoles</t>
  </si>
  <si>
    <t>Jueves</t>
  </si>
  <si>
    <t>Viernes</t>
  </si>
  <si>
    <t>Sábado</t>
  </si>
  <si>
    <t>Domingo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</si>
  <si>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</si>
  <si>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</si>
  <si>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</si>
  <si>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</si>
  <si>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</si>
  <si>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</si>
  <si>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</si>
  <si>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</si>
  <si>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</si>
  <si>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</si>
  <si>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</si>
  <si>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</si>
  <si>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</si>
  <si>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</si>
  <si>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</si>
  <si>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</si>
  <si>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</si>
  <si>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</si>
  <si>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</si>
  <si>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</si>
  <si>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</si>
  <si>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Hora día</t>
  </si>
  <si>
    <t>Hora trabajo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</si>
  <si>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</si>
  <si>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</si>
  <si>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</si>
  <si>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</si>
  <si>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</si>
  <si>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</si>
  <si>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</si>
  <si>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</si>
  <si>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</si>
  <si>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</si>
  <si>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</si>
  <si>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</si>
  <si>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Accidentes con baja en jornada de trabajo según  grado de lesión y mes</t>
  </si>
  <si>
    <t>Mes</t>
  </si>
  <si>
    <t>Accidentes con baja en jornada de trabajo según  grado de lesión y hora del dia</t>
  </si>
  <si>
    <t>Accidentes con baja en jornada de trabajo según  grado de lesión y hora de trabajo</t>
  </si>
  <si>
    <t>00 Ninguna información</t>
  </si>
  <si>
    <t>01 Zonas industriales - sin especificar</t>
  </si>
  <si>
    <t>02 Obras, construcción, cantera, mina a cielo abierto - sin especificar</t>
  </si>
  <si>
    <t>03 Lugares agrícolas, ganaderos, forestales, de piscicultura - sin especificar</t>
  </si>
  <si>
    <t>04 Lugares del sector servicios, oficinas, zonas de ocio, etc - sin especificar</t>
  </si>
  <si>
    <t>05 Centros sanitarios - sin especificar</t>
  </si>
  <si>
    <t>06 Lugares públicos, medios de transporte - sin especificar</t>
  </si>
  <si>
    <t>07 Domicilios - sin especificar</t>
  </si>
  <si>
    <t>11 En el agua, a bordo de todo tipo de navíos, excepto obras - sin especificar</t>
  </si>
  <si>
    <t>99 Otros Tipos de Lugar no codificados en esta clasificación</t>
  </si>
  <si>
    <t>0 Ninguna información - sin especificar</t>
  </si>
  <si>
    <t>1 Tareas de producción, transformación, almacenamiento - sin especificar</t>
  </si>
  <si>
    <t>2 Movimiento de tierras, construcción, demolición - sin especificar</t>
  </si>
  <si>
    <t>3 Labores agrícolas, forestales, ganaderas, piscícolas - sin especificar</t>
  </si>
  <si>
    <t>4 Servicios a empresas o a personal y trabajos intelectuales - sin especificar</t>
  </si>
  <si>
    <t>5 Tareas de instalación, mantenimiento, limpieza, gestión de residuos, vigilancia - sin especificar</t>
  </si>
  <si>
    <t>6 Circulación, actividades deportivas y artísticas - sin especificar</t>
  </si>
  <si>
    <t>9 Otros tipos de trabajo no codificados en esta clasificación - sin especificar</t>
  </si>
  <si>
    <t>Accidentes con baja en jornada de trabajo según grado de lesión y tipo de lugar</t>
  </si>
  <si>
    <t>Tipo de lugar</t>
  </si>
  <si>
    <t>Accidentes con baja en jornada de trabajo según grado de lesión y tipo de trabajo</t>
  </si>
  <si>
    <t>Tipo de trabajo</t>
  </si>
  <si>
    <t>Forma contacto</t>
  </si>
  <si>
    <t>12 Contacto directo con la electricidad, recibir una descarga eléctrica en el cuerpo</t>
  </si>
  <si>
    <t>13 Contacto con llamas directas u objetos o entornos - con elevada temperatura o en llamas</t>
  </si>
  <si>
    <t>14 Contacto con objeto o entorno - frío o helado</t>
  </si>
  <si>
    <t>15 Contacto con sustancias peligrosas - a través de la nariz, la boca, por inhalación</t>
  </si>
  <si>
    <t>16 Contacto con sustancias peligrosas - sobre o a través de la piel y de los ojos</t>
  </si>
  <si>
    <t>19 Otro contacto - Tipo de lesión conocido del grupo 10 pero no mencionado</t>
  </si>
  <si>
    <t>23 Envuelto por, rodeado de gases o de partículas en suspensión</t>
  </si>
  <si>
    <t>29 Otro contacto - Tipo de lesión conocido del grupo 20 pero no mencionado anteriormente</t>
  </si>
  <si>
    <t>31 Aplastamiento sobre o contra, resultado de una caída</t>
  </si>
  <si>
    <t>32 Aplastamiento sobre o contra, resultado de un tropiezo o choque contra un objeto inmóvil</t>
  </si>
  <si>
    <t>39 Otro contacto - Tipo de lesión conocido del grupo 30 pero no mencionado anteriormente</t>
  </si>
  <si>
    <t>41 Choque o golpe contra un objeto - proyectado</t>
  </si>
  <si>
    <t>42 Choque o golpe contra un objeto - que cae</t>
  </si>
  <si>
    <t>43 Choque o golpe contra un objeto - en balanceo</t>
  </si>
  <si>
    <t>44 Choque o golpe contra un objeto (incluidos los vehículos) - en movimiento</t>
  </si>
  <si>
    <t>45 Colisión con un objeto (incluidos los vehículos) - colisión con una persona (la victima está en movimiento)</t>
  </si>
  <si>
    <t>49 Otro contacto - Tipo de lesión conocido del grupo 40 pero no mencionado anteriormente</t>
  </si>
  <si>
    <t>51 Contacto con un "agente material" cortante (cuchillo u hoja)</t>
  </si>
  <si>
    <t>52 Contacto con un "agente material" punzante (clavo o herramienta afilada)</t>
  </si>
  <si>
    <t>53 Contacto con un "agente material" que arañe (rallador, lija, tabla no cepillada, etc.)</t>
  </si>
  <si>
    <t>59 Otro contacto - Tipo de lesión conocido del grupo 50 pero no mencionado anteriormente</t>
  </si>
  <si>
    <t>61 Quedar atrapado, ser aplastado - en</t>
  </si>
  <si>
    <t>62 Quedar atrapado, ser aplastado - bajo</t>
  </si>
  <si>
    <t>63 Quedar atrapado, ser aplastado - entre</t>
  </si>
  <si>
    <t>64 Amputación, seccionamiento de un miembro, una mano o un dedo</t>
  </si>
  <si>
    <t>69 Otro contacto - Tipo de lesión conocido del grupo 60 pero no mencionado anteriormente</t>
  </si>
  <si>
    <t>71 Sobreesfuerzo físico - sobre el sistema musculoesquelético</t>
  </si>
  <si>
    <t>72 Exposición a radiaciones, ruido, luz o presión</t>
  </si>
  <si>
    <t>73 Trauma psíquico</t>
  </si>
  <si>
    <t>79 Otro contacto - Tipo de lesión conocido del grupo 70 pero no mencionado antes</t>
  </si>
  <si>
    <t>83 Golpes, patadas, cabezazos, estrangulamiento</t>
  </si>
  <si>
    <t>90 Infartos, derrames cerebrales y otras patologías no traumáticas</t>
  </si>
  <si>
    <t>99 Otro contacto - Tipo de lesión no codificado en la presente clasificación</t>
  </si>
  <si>
    <t>Accidentes con baja en jornada de trabajo según  grado de lesión y forma contacto</t>
  </si>
  <si>
    <t>11 Arrancar la máquina, parar la máquina.</t>
  </si>
  <si>
    <t>12 Alimentar la máquina, vaciar la máquina.</t>
  </si>
  <si>
    <t>13 Vigilar la máquina, hacer funcionar - conducir la máquina.</t>
  </si>
  <si>
    <t>19 Otra Actividad física específica conocida del grupo 10 pero no mencionada anteriormente.</t>
  </si>
  <si>
    <t>21 Trabajar con herramientas manuales sin motor.</t>
  </si>
  <si>
    <t>22 Trabajar con herramientas manuales con motor.</t>
  </si>
  <si>
    <t>29 Otra Actividad física específica conocida del grupo 20 pero no mencionada anteriormente.</t>
  </si>
  <si>
    <t>31 Conducir un medio de transporte o un equipo de carga - móvil y con motor.</t>
  </si>
  <si>
    <t>32 Conducir un medio de transporte o un equipo de carga - móvil y sin motor.</t>
  </si>
  <si>
    <t>33 Ser pasajero a bordo de un medio de transporte.</t>
  </si>
  <si>
    <t>39 Otra Actividad física específica conocida del grupo 30 pero no mencionada anteriormente.</t>
  </si>
  <si>
    <t>41 Coger con la mano, agarrar, asir, sujetar en la mano, poner - en un plano horizontal.</t>
  </si>
  <si>
    <t>42 Ligar, atar, arrancar, deshacer, prensar, destornillar, atornillar, girar.</t>
  </si>
  <si>
    <t>43 Fijar, colgar, izar, instalar - en un plano vertical.</t>
  </si>
  <si>
    <t>45 Abrir, cerrar (una caja, un embalaje, un paquete).</t>
  </si>
  <si>
    <t>46 Verter, introducir líquidos, llenar, regar, pulverizar, vaciar, achicar.</t>
  </si>
  <si>
    <t>47 Abrir (un cajón), empujar (una puerta de un hangar, de un despacho, de un armario).</t>
  </si>
  <si>
    <t>49 Otra Actividad física específica conocida del grupo 40 pero no mencionada anteriormente.</t>
  </si>
  <si>
    <t>51 Transportar verticalmente - alzar, levantar, bajar, etc. un objeto.</t>
  </si>
  <si>
    <t>52 Transportar horizontalmente - tirar de, empujar, hacer rodar, etc. un objeto.</t>
  </si>
  <si>
    <t>53 Transportar una carga (portar) - por parte de una persona.</t>
  </si>
  <si>
    <t>61 Andar, correr, subir, bajar, etc.</t>
  </si>
  <si>
    <t>62 Entrar, salir.</t>
  </si>
  <si>
    <t>63 Saltar, abalanzarse, etc.</t>
  </si>
  <si>
    <t>64 Arrastrarse, trepar, etc.</t>
  </si>
  <si>
    <t>65 Levantarse, sentarse, etc.</t>
  </si>
  <si>
    <t>67 Hacer movimientos en un mismo sitio.</t>
  </si>
  <si>
    <t>69 Otra Actividad física específica conocida del grupo 60 pero no mencionada anteriormente.</t>
  </si>
  <si>
    <t>70 Estar presente - Sin especificar.</t>
  </si>
  <si>
    <t>99 Otra Actividad física específica no codificada en esta clasificación.</t>
  </si>
  <si>
    <t>Accidentes con baja en jornada de trabajo según  grado de lesión y actividad física específica</t>
  </si>
  <si>
    <t>Actividad física específica</t>
  </si>
  <si>
    <t>00 Ninguna información.</t>
  </si>
  <si>
    <t>12 Problema eléctrico - que da lugar a un contacto directo.</t>
  </si>
  <si>
    <t>14 Incendio, fuego.</t>
  </si>
  <si>
    <t>19 Otra Desviación conocida del grupo 10 pero no mencionada anteriormente.</t>
  </si>
  <si>
    <t>21 En estado de sólido - desbordamiento, vuelco.</t>
  </si>
  <si>
    <t>23 En estado gaseoso - vaporización, formación de aerosoles, formación de gases.</t>
  </si>
  <si>
    <t>24 Pulverulento - emanación de humos, emisión de polvo, partículas.</t>
  </si>
  <si>
    <t>29 Otra Desviación conocida del grupo 20 pero no mencionada anteriormente.</t>
  </si>
  <si>
    <t>31 Rotura de material, en las juntas, en las conexiones.</t>
  </si>
  <si>
    <t>32 Rotura, estallido, en fragmentos (madera, cristal, metal, piedra, plástico, otros).</t>
  </si>
  <si>
    <t>33 Resbalón, caída, derrumbamiento de Agente material - superior (que cae sobre la víctima).</t>
  </si>
  <si>
    <t>34 Resbalón, caída, derrumbamiento de Agente material - inferior (que arrastra a la víctima).</t>
  </si>
  <si>
    <t>35 Resbalón, caída, derrumbamiento de Agente material - al mismo nivel.</t>
  </si>
  <si>
    <t>39 Otra Desviación conocida del grupo 30 pero no mencionada anteriormente.</t>
  </si>
  <si>
    <t>41 Pérdida (total o parcial) de control - de máquina (incluido el arranque intempestivo), así como de la materia sobre la que se trabaje con la máquina.</t>
  </si>
  <si>
    <t>42 Pérdida (total o parcial) de control - de medio de transporte - de equipo de carga (con motor o sin él).</t>
  </si>
  <si>
    <t>43 Pérdida (total o parcial) de control - de herramienta manual (con motor o sin él), así como de la materia sobre la que se trabaje con la herramienta.</t>
  </si>
  <si>
    <t>44 Pérdida (total o parcial) de control - de objeto (transportado, desplazado, manipulado, etc.).</t>
  </si>
  <si>
    <t>49 Otra Desviación conocida del grupo 40 pero no mencionada anteriormente.</t>
  </si>
  <si>
    <t>51 Caída de una persona - desde una altura.</t>
  </si>
  <si>
    <t>52 Resbalón o tropezón con caída - caída de una persona - al mismo nivel.</t>
  </si>
  <si>
    <t>59 Otra Desviación conocida del grupo 50 pero no mencionada anteriormente.</t>
  </si>
  <si>
    <t>61 Pisar un objeto cortante.</t>
  </si>
  <si>
    <t>62 Arrodillarse, sentarse, apoyarse contra.</t>
  </si>
  <si>
    <t>63 Quedar atrapado, ser arrastrado, por algún elemento o por el impulso de éste.</t>
  </si>
  <si>
    <t>64 Movimientos no coordinados, gestos intempestivos, inoportunos.</t>
  </si>
  <si>
    <t>69 Otra Desviación conocida del grupo 60 pero no mencionada anteriormente.</t>
  </si>
  <si>
    <t>71 Levantar, transportar, levantarse.</t>
  </si>
  <si>
    <t>72 Empujar, tirar de.</t>
  </si>
  <si>
    <t>73 Depositar, agacharse.</t>
  </si>
  <si>
    <t>74 En torsión, en rotación, al girarse.</t>
  </si>
  <si>
    <t>75 Caminar con dificultad, traspiés, resbalón - sin caída.</t>
  </si>
  <si>
    <t>79 Otra Desviación conocida del grupo 80 pero no mencionada anteriormente.</t>
  </si>
  <si>
    <t>81 Sorpresa, miedo.</t>
  </si>
  <si>
    <t>84 Agresión, empujón - por animales.</t>
  </si>
  <si>
    <t>89 Otra Desviación conocida del grupo 80 pero no mencionada anteriormente.</t>
  </si>
  <si>
    <t>99 Otra Desviación no codificada en esta clasificación.</t>
  </si>
  <si>
    <t>0001 Ningún agente material</t>
  </si>
  <si>
    <t>0002 Ninguna información</t>
  </si>
  <si>
    <t>0103 Superficies o áreas de circulación a nivel - flotantes</t>
  </si>
  <si>
    <t>0201 Partes de edificio fijas en altura (tejados, terrazas, aberturas, escaleras, rampas)</t>
  </si>
  <si>
    <t>0202 Construcciones, superficies fijas en altura (comprende las pasarelas, escalas fijas, castilletes)</t>
  </si>
  <si>
    <t>0203 Construcciones, superficies móviles en altura (comprende andamios, escalas móviles, barquillas, plataformas elevadoras)</t>
  </si>
  <si>
    <t>0204 Construcciones, superficies temporales en altura (comprende andamios temporales, arneses, guindolas)</t>
  </si>
  <si>
    <t>0205 Construcciones, superficies en altura flotantes (comprende las plataformas de perforación, los andamios sobre pontones)</t>
  </si>
  <si>
    <t>0299 Otras construcciones y superficies porencima del nivel del suelo clasificadas en el grupo 02 pero no citadas anteriormente</t>
  </si>
  <si>
    <t>0301 Excavaciones, zanjas, pozos, fosas, escarpaduras, zanjas de garajes</t>
  </si>
  <si>
    <t>0401 Dispositivos de distribución de materia, de alimentación, canalizaciones - fijos - para gas, aire, líquidos, sólidos, incluidas las tolvas</t>
  </si>
  <si>
    <t>0402 Dispositivos de distribución de materia, de alimentación, canalizaciones móviles</t>
  </si>
  <si>
    <t>0403 Canales de desagüe, drenajes</t>
  </si>
  <si>
    <t>0499 Otros dispositivos de distribución de materia, de alimentación, canalizaciones, clasificados en el grupo 04 pero no citados anteriormente</t>
  </si>
  <si>
    <t>0501 Motores, generadores de energía (térmica, eléctrica, de radiación), incluidos los compresores y las bombas</t>
  </si>
  <si>
    <t>0502 Dispositivos de transmisión y almacenamiento de energía (mecánica, neumática, hidráulica, eléctrica, incluso baterías, acumuladores)</t>
  </si>
  <si>
    <t>0599 Otros dispositivos de transmisión y de almacenamiento de energía clasificados en el grupo 05 pero no citados anteriormente</t>
  </si>
  <si>
    <t>0601 Herramientas manuales sin motor para serrar</t>
  </si>
  <si>
    <t>0602 Herramientas manuales sin motor para cortar, separar (comprende tijeras, cizallas, podaderas)</t>
  </si>
  <si>
    <t>0603 Herramientas manuales sin motor para tallar, mortajar, cincelar, recortar, tundir</t>
  </si>
  <si>
    <t>0604 Herramientas manuales sin motor para raspar, pulir, lijar</t>
  </si>
  <si>
    <t>0605 Herramientas manuales sin motor para taladrar, tornear, atornillar</t>
  </si>
  <si>
    <t>0606 Herramientas manuales sin motor para clavar, remachar, grapar</t>
  </si>
  <si>
    <t>0608 Herramientas manuales sin motor para soldar, pegar</t>
  </si>
  <si>
    <t>0609 Herramientas manuales sin motor para extracción de materiales y trabajo del suelo (comprende las herramientas agrícolas)</t>
  </si>
  <si>
    <t>0610 Herramientas manuales sin motor para encerar, lubrificar, lavar, limpiar</t>
  </si>
  <si>
    <t>0612 Herramientas manuales sin motor para sostener, agarrar</t>
  </si>
  <si>
    <t>0699 Otras herramientas manuales sin motor para otros trabajos clasificadas en el grupo 06 pero no citadas anteriormente</t>
  </si>
  <si>
    <t>0701 Herramientas mecánicas manuales para serrar</t>
  </si>
  <si>
    <t>0702 Herramientas mecánicas manuales para cortar, separar (comprende tijeras, cizallas, podaderas)</t>
  </si>
  <si>
    <t>0703 Herramientas mecánicas manuales para tallar, mortajar, cincelar, recortar, tundir</t>
  </si>
  <si>
    <t>0704 Herramientas mecánicas manuales para raspar, pulir, lijar (comprende tronzadora de disco)</t>
  </si>
  <si>
    <t>0705 Herramientas mecánicas manuales para taladrar, hacer girar, atornillar</t>
  </si>
  <si>
    <t>0706 Herramientas mecánicas manuales para clavar, remachar, grapar</t>
  </si>
  <si>
    <t>0708 Herramientas mecánicas manuales para soldar, pegar</t>
  </si>
  <si>
    <t>0709 Herramientas mecánicas manuales para extracción de materiales y trabajo del suelo (comprende herramientas agrícolas, trituradores de hormigón)</t>
  </si>
  <si>
    <t>0710 Herramientas mecánicas manuales para encerar, lubrificar, lavar, limpiar (comprende aspirador, limpiador a alta presión)</t>
  </si>
  <si>
    <t>0712 Herramientas mecánicas manuales para sostener, agarrar</t>
  </si>
  <si>
    <t>0799 Otras herramientas mecánicas sostenidas o guiadas con las manos clasificadas en el grupo 07 pero no citadas anteriormente</t>
  </si>
  <si>
    <t>0801 Herramientas manuales, sin especificación en cuanto a motorización, para serrar</t>
  </si>
  <si>
    <t>0802 Herramientas manuales, sin especificación en cuanto a motorización, para cortar, separar (comprende tijeras, cizallas, podaderas...)</t>
  </si>
  <si>
    <t>0803 Herramientas manuales, sin especificación en cuanto a motorización, para tallar, mortajar, cincelar, recortar, tundir</t>
  </si>
  <si>
    <t>0804 Herramientas manuales, sin especificación en cuanto a motorización, para raspar, pulir, lijar</t>
  </si>
  <si>
    <t>0806 Herramientas manuales, sin especificación en cuanto a motorización, para clavar, remachar, grapar</t>
  </si>
  <si>
    <t>0808 Herramientas manuales, sin especificación en cuanto a motorización, para soldar, pegar</t>
  </si>
  <si>
    <t>0812 Herramientas manuales, sin especificación en cuanto a motorización, para sostener, agarrar</t>
  </si>
  <si>
    <t>0899 Otras herramientas manuales, sin especificación en cuanto a motorización, para otros trabajos, clasificadas en el grupo 08 pero no citadas anteriormente</t>
  </si>
  <si>
    <t>0901 Máquinas portátiles o móviles de extracción y para trabajo del suelo - minas, canteras y equipos de construcción/obras públicas</t>
  </si>
  <si>
    <t>0902 Máquinas portátiles o móviles para trabajo del suelo - agricultura</t>
  </si>
  <si>
    <t>0903 Máquinas portátiles o móviles (excepto trabajo del suelo) - de solar de obras</t>
  </si>
  <si>
    <t>0904 Máquinas móviles de limpieza de suelos</t>
  </si>
  <si>
    <t>0999 Otras máquinas y equipos portátiles o móviles clasificados en el grupo 09 pero no citados anteriormente</t>
  </si>
  <si>
    <t>1002 Máquinas para la preparación de los materiales: triturar, pulverizar, filtrar, separar, mezclar, amasar</t>
  </si>
  <si>
    <t>1003 Máquinas para la transformación de los materiales - procedimientos químicos (reactores, fermentadores)</t>
  </si>
  <si>
    <t>1004 Máquinas para la transformación de los materiales - procedimientos en caliente (hornos, secadores estufas)</t>
  </si>
  <si>
    <t>1005 Máquinas para la transformación de los materiales - procedimientos en frío (producción de frío)</t>
  </si>
  <si>
    <t>1006 Máquinas para la transformación de los materiales, otros procedimientos</t>
  </si>
  <si>
    <t>1007 Formar por prensado, aplastamiento (máquinas de)</t>
  </si>
  <si>
    <t>1008 Máquinas para formar - por calandrado, laminado, máquinas de cilindros (incluso fabricación de papel)</t>
  </si>
  <si>
    <t>1009 Máquinas de formar - por inyección, extrusión, soplado, hilatura, moldeado, fusión, fundición</t>
  </si>
  <si>
    <t>1010 Máquinas de mecanizado (cepillar, fresar, alisar, esmerilar, pulir, tornear, taladrar)</t>
  </si>
  <si>
    <t>1011 Máquinas de mecanizado para serrar</t>
  </si>
  <si>
    <t>1012 Máquinas de mecanizado - para cortar, ranurar, recortar (comprende prensa estampadora, cizalla, guillotina, oxicorte)</t>
  </si>
  <si>
    <t>1013 Máquinas para el tratamiento de superficies (limpiar, lavar, secar, pintar, imprimir)</t>
  </si>
  <si>
    <t>1015 Máquinas para ensamblar (soldar, pegar, clavar, atornillar, remachar, hilar, alambrar, coser, grapar)</t>
  </si>
  <si>
    <t>1016 Máquinas para acondicionar, embalar (llenar, etiquetar, cerrar...)</t>
  </si>
  <si>
    <t>1017 Otras máquinas de industrias específicas (control de ensayos, diversas)</t>
  </si>
  <si>
    <t>1099 Otras máquinas y equipos fijos clasificados en el grupo 10 pero no citados anteriormente</t>
  </si>
  <si>
    <t>1101 Transportadores fijos, equipos y sistemas de transporte continuo - mediante cinta transportadora, escaleras mecánicas, teleféricos, transportadores, etc.</t>
  </si>
  <si>
    <t>1102 Elevadores, ascensores, equipos de nivelación - montacargas, elevadores de cangilones, gatos, tornos, etc.</t>
  </si>
  <si>
    <t>1103 Grúas fijas, móviles, montadas sobre vehículos, grúas de puente, equipos de elevación de carga suspendida</t>
  </si>
  <si>
    <t>1104 Dispositivos móviles de transporte, carros de transporte (carros motorizados o no) - carretillas, estibadores para placas estibadoras, etc.</t>
  </si>
  <si>
    <t>1105 Dispositivos elevadores, de amarre, de prensión y materiales diversos para el transporte (comprende eslingas, ganchos, cordaje...)</t>
  </si>
  <si>
    <t>1106 Dispositivos de almacenamiento, embalaje, contenedores fijos (silos, depósitos, cisternas, tanques)</t>
  </si>
  <si>
    <t>1107 Dispositivos de almacenamiento, embalaje, contenedores móviles</t>
  </si>
  <si>
    <t>1108 Accesorios de almacenamiento, estanterías, estanterías especiales para almacenar cargas en palets, palets</t>
  </si>
  <si>
    <t>1109 Embalajes diversos, pequeños y medianos, móviles (cestos, recipientes diversos, botellas, cajones, extintores...)</t>
  </si>
  <si>
    <t>1199 Otros dispositivos de traslado, transporte y almacenamiento clasificados en el grupo 11 pero no citados anteriormente</t>
  </si>
  <si>
    <t>1201 Vehículos pesados: camiones (transporte de carga), autobuses y autocares (transporte de pasajeros)</t>
  </si>
  <si>
    <t>1202 Vehículos ligeros - de carga o de pasajeros</t>
  </si>
  <si>
    <t>1203 Vehículos - dos, tres ruedas, motorizados o no</t>
  </si>
  <si>
    <t>1299 Otros vehículos terrestres clasificados en el grupo 12 pero no citados anteriormente</t>
  </si>
  <si>
    <t>1401 Materiales de construcción - grandes y pequeños: agente prefabricado, encofrado, viguetas, ladrillos, tejas...</t>
  </si>
  <si>
    <t>1402 Elementos constitutivos de máquina, de vehículo: chasis, cárter, manivela, rueda, etc.</t>
  </si>
  <si>
    <t>1403 Piezas trabajadas, elementos o herramientas de máquinas (incluso los fragmentos y astillas procedentes de estos agentes materiales)</t>
  </si>
  <si>
    <t>1404 Elementos de ensamblaje, tornillos, clavos, bulones</t>
  </si>
  <si>
    <t>1405 Partículas, polvos, fragmentos, trozos, proyecciones, astillas y otros elementos resultantes de rotura</t>
  </si>
  <si>
    <t>1406 Productos - de la agricultura (comprende granos, paja, otras producciones agrícolas)</t>
  </si>
  <si>
    <t>1407 Productos - para la agricultura, la ganadería (comprende abonos, alimentos para animales)</t>
  </si>
  <si>
    <t>1408 Productos almacenados (comprende los objetos y embalajes dispuestos en un almacenamiento)</t>
  </si>
  <si>
    <t>1409 Productos almacenados - en rollos, bobinas</t>
  </si>
  <si>
    <t>1410 Cargas - transportadas sobre dispositivo de manipulación mecánica, de transporte</t>
  </si>
  <si>
    <t>1412 Cargas - manipuladas a mano</t>
  </si>
  <si>
    <t>1499 Otros materiales, objetos, productos, elementos de máquinas clasificados en el grupo 14 pero no citados anteriormente</t>
  </si>
  <si>
    <t>1501 Materias - cáusticas, corrosivas (sólidas, líquidas o gaseosas)</t>
  </si>
  <si>
    <t>1502 Materias - nocivas, tóxicas (sólidas líquidas o gaseosas)</t>
  </si>
  <si>
    <t>1503 Materias - inflamables (sólidas, líquidas o gaseosas)</t>
  </si>
  <si>
    <t>1505 Gases, vapores sin efectos específicos - inertes para la vida, asfixiantes</t>
  </si>
  <si>
    <t>1508 Sustancias, materias - sin peligro específico (agua, materias inertes...)</t>
  </si>
  <si>
    <t>1599 Otras sustancias químicas, explosivas, radioactivas, biológicas clasificadas en el grupo 15 pero no citadas anteriormente</t>
  </si>
  <si>
    <t>1602 Equipos de protección individual</t>
  </si>
  <si>
    <t>1701 Mobiliario</t>
  </si>
  <si>
    <t>1708 Aparatos, utensilios, objetos, ropa del hogar (uso profesional)</t>
  </si>
  <si>
    <t>1801 Árboles, plantas, cultivos</t>
  </si>
  <si>
    <t>1802 Animales - domésticos y de cría</t>
  </si>
  <si>
    <t>1806 Humanos</t>
  </si>
  <si>
    <t>1901 Residuos en grandes cantidades - de materias, productos, materiales, objetos</t>
  </si>
  <si>
    <t>1903 Residuos en grandes cantidades de sustancias biológicas, vegetales, animales</t>
  </si>
  <si>
    <t>2002 Elementos naturales y atmosféricos (comprende superficies de agua, barro, lluvia, granizo, nieve, hielo, ráfaga de viento...)</t>
  </si>
  <si>
    <t>2099 Otros fenómenos físicos y elementos naturales clasificados en el grupo 20 pero no citados anteriormente</t>
  </si>
  <si>
    <t>9900 Otros agentes materiales no citados en esta clasificación</t>
  </si>
  <si>
    <t>Accidentes con baja en jornada de trabajo según grado de la lesión y agente material asociado a la desviación</t>
  </si>
  <si>
    <t>Agente material</t>
  </si>
  <si>
    <t>00 Parte del cuerpo afectada, sin especificar</t>
  </si>
  <si>
    <t>11 Cabeza (Caput), cerebro, nervios craneanos y vasos cerebrales</t>
  </si>
  <si>
    <t>12 Zona facial</t>
  </si>
  <si>
    <t>13 Ojo(s)</t>
  </si>
  <si>
    <t>18 Cabeza, múltiples partes afectadas</t>
  </si>
  <si>
    <t>19 Cabeza, otras partes no mencionadas anteriormente</t>
  </si>
  <si>
    <t>21 Cuello, incluida la columna y las vértebras del cuello</t>
  </si>
  <si>
    <t>29 Cuello, otras partes no mencionadas anteriormente</t>
  </si>
  <si>
    <t>31 Espalda, incluida la columna y las vértebras de la espalda</t>
  </si>
  <si>
    <t>39 Espalda, otras partes no mencionadas anteriormente</t>
  </si>
  <si>
    <t>41 Caja torácica, costillas, incluidos omoplatos y articulaciones acromioclaviculares</t>
  </si>
  <si>
    <t>42 Región torácica, incluidos sus órganos</t>
  </si>
  <si>
    <t>43 Región pélvica y abdominal, incluidos sus órganos</t>
  </si>
  <si>
    <t>48 Tronco, múltiples partes afectadas</t>
  </si>
  <si>
    <t>49 Tronco, otras partes no mencionadas anteriormente</t>
  </si>
  <si>
    <t>51 Hombro y articulaciones del húmero</t>
  </si>
  <si>
    <t>52 Brazo, incluida la articulación del cúbito</t>
  </si>
  <si>
    <t>53 Mano</t>
  </si>
  <si>
    <t>54 Dedo(s)</t>
  </si>
  <si>
    <t>55 Muñeca</t>
  </si>
  <si>
    <t>58 Extremidades superiores, múltiples partes afectadas</t>
  </si>
  <si>
    <t>59 Extremidades superiores, otras partes no mencionadas anteriormente</t>
  </si>
  <si>
    <t>61 Cadera y articulación de la cadera</t>
  </si>
  <si>
    <t>62 Pierna, incluida la rodilla</t>
  </si>
  <si>
    <t>63 Maléolo</t>
  </si>
  <si>
    <t>64 Pie</t>
  </si>
  <si>
    <t>65 Dedo(s) del pie</t>
  </si>
  <si>
    <t>68 Extremidades inferiores, múltiples partes afectadas</t>
  </si>
  <si>
    <t>69 Extremidades inferiores, otras partes no mencionadas anteriormente</t>
  </si>
  <si>
    <t>71 Todo el cuerpo ( efectos sistémicos)</t>
  </si>
  <si>
    <t>78 Múltiples partes del cuerpo afectadas</t>
  </si>
  <si>
    <t>99 Otras partes del cuerpo no mencionadas anteriormente</t>
  </si>
  <si>
    <t>000 Tipo de lesión desconocida o sin especificar</t>
  </si>
  <si>
    <t>011 Lesiones superficiales</t>
  </si>
  <si>
    <t>012 Heridas abiertas</t>
  </si>
  <si>
    <t>019 Otros tipos de heridas y lesiones superficiales</t>
  </si>
  <si>
    <t>021 Fracturas cerradas</t>
  </si>
  <si>
    <t>022 Fracturas abiertas</t>
  </si>
  <si>
    <t>029 Otros tipos de fracturas de huesos</t>
  </si>
  <si>
    <t>031 Dislocaciones y subluxaciones</t>
  </si>
  <si>
    <t>032 Esguinces y torceduras</t>
  </si>
  <si>
    <t>039 Otros tipos de dislocaciones, esguinces y torceduras</t>
  </si>
  <si>
    <t>040 Amputaciones traumáticas (pérdida de partes del cuerpo)</t>
  </si>
  <si>
    <t>051 conmociones y lesiones intracraneales</t>
  </si>
  <si>
    <t>052 Lesiones internas</t>
  </si>
  <si>
    <t>059 Otros tipos de conmoción y lesiones internas</t>
  </si>
  <si>
    <t>061 Quemaduras y escaldaduras (térmicas)</t>
  </si>
  <si>
    <t>062 Quemaduras químicas (corrosión)</t>
  </si>
  <si>
    <t>069 Otros tipos de quemaduras, escaldaduras y congelación</t>
  </si>
  <si>
    <t>071 Envenenamientos agudos</t>
  </si>
  <si>
    <t>112 Choques traumáticos (eléctrico, provocados por un rayo, etc.)</t>
  </si>
  <si>
    <t>119 Otros tipos de choques (desastres naturales, choque anafiláctico, etc.)</t>
  </si>
  <si>
    <t>120 Lesiones múltiples</t>
  </si>
  <si>
    <t>130 Infartos, derrames cerebrales y otras patologías no traumáticas</t>
  </si>
  <si>
    <t>999 Otras lesiones especificadas no incluidas en otros apartados</t>
  </si>
  <si>
    <t>082 Ahogamientos y sumersiones no mortales</t>
  </si>
  <si>
    <t>102 Efectos de la radiación no térmica (rayos X, sustancias radioactivas, etc)</t>
  </si>
  <si>
    <t>Accidentes con baja en jornada de trabajo según grado y tipo de lesión</t>
  </si>
  <si>
    <t>Tipo de lesión</t>
  </si>
  <si>
    <t>Accidentes con baja en jornada de trabajo según grado y parte de cuerpo</t>
  </si>
  <si>
    <t>Parte de cuerpo</t>
  </si>
  <si>
    <t>Desviación</t>
  </si>
  <si>
    <t>Accidentes con baja en jornada de trabajo según  grado de lesión y desviación</t>
  </si>
  <si>
    <t>Accidentes con baja in itínere</t>
  </si>
  <si>
    <t>Recuento</t>
  </si>
  <si>
    <t>15 Directores y gerentes de otras empresas de servicios no clasificados bajo otros epígrafes</t>
  </si>
  <si>
    <t>24 Profesionales de la ciencias físicas, químicas, matemáticas y de las ingenierías</t>
  </si>
  <si>
    <t>26 Especialistas en organización de la Administración Pública y de las empresas y en la comercialización</t>
  </si>
  <si>
    <t>324 Guinea</t>
  </si>
  <si>
    <t>340 Honduras</t>
  </si>
  <si>
    <t>498 Moldavia</t>
  </si>
  <si>
    <t>688 Serbia</t>
  </si>
  <si>
    <t>703 Eslovaquia</t>
  </si>
  <si>
    <t>072 Extracción de minerales metálicos no férreos</t>
  </si>
  <si>
    <t>202 Fabricación de pesticidas y otros productos agroquímicos</t>
  </si>
  <si>
    <t>262 Fabricación de ordenadores y equipos periféricos</t>
  </si>
  <si>
    <t>272 Fabricación de pilas y acumuladores eléctricos</t>
  </si>
  <si>
    <t>291 Fabricación de vehículos de motor</t>
  </si>
  <si>
    <t>353 Suministro de vapor y aire acondicionado</t>
  </si>
  <si>
    <t>390 Actividades de descontaminación y otros servicios de gestión de residuos</t>
  </si>
  <si>
    <t>Lunes</t>
  </si>
  <si>
    <t>08 Lugares de actividades deportivas - sin especificar</t>
  </si>
  <si>
    <t>11 Contacto indirecto con un arco eléctrico, rayo (pasivo)</t>
  </si>
  <si>
    <t>21 Ahogamiento en un líquido</t>
  </si>
  <si>
    <t>22 Quedar sepultado bajo un sólido</t>
  </si>
  <si>
    <t>82 Picadura de un insecto, un pez</t>
  </si>
  <si>
    <t>59 Otra Actividad física específica conocida del grupo 50 pero no mencionada anteriormente.</t>
  </si>
  <si>
    <t>22 En estado líquido - escape, rezumamiento, derrame, salpicadura, aspersión.</t>
  </si>
  <si>
    <t>82 Violencia, agresión, amenaza - entre miembros de la empresa que se hallan bajo la autoridad del empresario.</t>
  </si>
  <si>
    <t>83 Violencia, agresión, amenaza - ejercida por personas ajenas a la empresa sobre las víctimas en el marco de sus funciones (atraco a banco, conductores autobús, etc.).</t>
  </si>
  <si>
    <t>85 Presencia de la víctima o de una tercera persona que represente en sí misma un peligro para ella misma y, en su caso, para otros.</t>
  </si>
  <si>
    <t>0101 Elementos de edificios, de construcciones - puertas, paredes, tabiques, etc.y obstáculos por definición (ventanas, ventanales, etc.)</t>
  </si>
  <si>
    <t>0102 Superficies o áreas de circulación al mismo nivel- suelos (interior o exterior, terrenos agrícolas, terrenos de deporte, suelos resbaladizos, suelos congestionados, tabla con clavos)</t>
  </si>
  <si>
    <t>0199 Otras construcciones y superficies al mismo nivel clasificadas en el grupo 01 pero no citadas anteriormente</t>
  </si>
  <si>
    <t>0399 Otras construcciones en profundidad clasificadas en el grupo 03 pero no citadas anteriormente</t>
  </si>
  <si>
    <t>0607 Herramientas manuales sin motor para coser, tejer</t>
  </si>
  <si>
    <t>0611 Herramientas manuales sin motor para pintar</t>
  </si>
  <si>
    <t>0613 Herramientas manuales sin motor para trabajos de cocina (excepto cuchillos)</t>
  </si>
  <si>
    <t>0713 Herramientas mecánicas manuales para trabajos de cocina (excepto cuchillos)</t>
  </si>
  <si>
    <t>0810 Herramientas manuales, sin especificación en cuanto a motorización, para encerar, lubrificar, lavar, limpiar</t>
  </si>
  <si>
    <t>1018 Máquinas específicas utilizadas en agricultura, ganadería, no relacionadas con las máquinas anteriormente citadas</t>
  </si>
  <si>
    <t>1411 Cargas - suspendidas de dispositivo de puesta a nivel, una grúa</t>
  </si>
  <si>
    <t>1504 Materias - explosivas, reactivas (sólidas, líquidas o gaseosas)</t>
  </si>
  <si>
    <t>1702 Equipos - informáticos, ofimática, reprografía, comunicación</t>
  </si>
  <si>
    <t>1703 Equipos - para enseñanza, escritura, dibujo - comprende: máquinas de escribir, de timbrar, ampliadora, fechador, etc.</t>
  </si>
  <si>
    <t>1704 Objetos y equipos para el deporte y los juegos</t>
  </si>
  <si>
    <t>1706 Objetos personales, prendas de vestir</t>
  </si>
  <si>
    <t>1803 Animales salvajes, insectos, serpientes</t>
  </si>
  <si>
    <t>1999 Otros residuos en grandes cantidades clasificados en el grupo 19 pero no citados anteriormente</t>
  </si>
  <si>
    <t>079 Otros tipos de envenenamientos e infecciones</t>
  </si>
  <si>
    <t>111 Daños psicológicos debidos a agresiones y amenazas</t>
  </si>
  <si>
    <t>Tabla de contingencia ASIPARTEYTEXTO * Grado lesión</t>
  </si>
  <si>
    <t>ASIPARTEYTEXTO</t>
  </si>
  <si>
    <t>Evolución del nº de accidentes con baja en jornada. Sector Industria   2001-2015</t>
  </si>
  <si>
    <t>*Accidentes de tráfico</t>
  </si>
  <si>
    <t>INDICE DE TABLAS</t>
  </si>
  <si>
    <t>INDICES DE INCIDENCIA DE ACCIDENTES CON BAJA EN JORNADA SEGÚN SECTOR DE ACTIVIDAD Y GRADO DE LESIÓN. Región de Murcia 2012-2015</t>
  </si>
  <si>
    <t>Indices de incidencia de accidentes con baja en jornada según sector de actividad y sexo. Región de Murcia 2015</t>
  </si>
  <si>
    <t>Evolución del nº de accidentes con baja en jornada. Sector Industria  2001-2015</t>
  </si>
  <si>
    <t>TABLAS ACCIDENTES CON BAJA SECTOR INDUSTRIA 2015</t>
  </si>
  <si>
    <t>Año</t>
  </si>
  <si>
    <t>*Corresponde al municipio donde está radicada la empresa en que está afiliado el trabajador</t>
  </si>
  <si>
    <t>ATJI-1</t>
  </si>
  <si>
    <t>ATJI-2</t>
  </si>
  <si>
    <t>ATJI-3</t>
  </si>
  <si>
    <t>ATJI-4</t>
  </si>
  <si>
    <t>ATJI-5</t>
  </si>
  <si>
    <t>ATJI-6</t>
  </si>
  <si>
    <t>ATJI-7</t>
  </si>
  <si>
    <t>ATJI-8</t>
  </si>
  <si>
    <t>ATJI-9</t>
  </si>
  <si>
    <t>ATJI-10</t>
  </si>
  <si>
    <t>ATJI-11</t>
  </si>
  <si>
    <t>ATJI-12</t>
  </si>
  <si>
    <t>ATJI-13</t>
  </si>
  <si>
    <t>ATJI-14</t>
  </si>
  <si>
    <t>ATJI-15</t>
  </si>
  <si>
    <t>ATJI-16</t>
  </si>
  <si>
    <t>ATJI-17</t>
  </si>
  <si>
    <t>ATJI-18</t>
  </si>
  <si>
    <t>Sector</t>
  </si>
  <si>
    <t>Grave/Muy grave</t>
  </si>
  <si>
    <t>Agricultura</t>
  </si>
  <si>
    <t>Industria</t>
  </si>
  <si>
    <t>Construcción</t>
  </si>
  <si>
    <t>Servicios</t>
  </si>
  <si>
    <t>*Indice de incidencia: Nº de accidentes con baja en jornada de trabajo por cada cien mil trabajadores afiliados a la Seguridad Social con las contingencias por EP cubiertas (incluye autónomos)</t>
  </si>
  <si>
    <t>Hombres</t>
  </si>
  <si>
    <t>Mujeres</t>
  </si>
  <si>
    <t>Total Regional</t>
  </si>
  <si>
    <t>Accidentes con baja en jornada de trabajo según grado de lesión y grupo de edad</t>
  </si>
  <si>
    <t>Día semana</t>
  </si>
  <si>
    <t>Accidentes con baja en jornada de trabajo según  grado de lesión y día de la semana</t>
  </si>
  <si>
    <t xml:space="preserve"> ACCIDENTES CON BAJA EN JORNADA DE TRABAJO. SECTOR DE INDUSTRIA. Region de Murcia 2015.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</si>
</sst>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-* #,##0\ _€_-;\-* #,##0\ _€_-;_-* &quot;-&quot;??\ _€_-;_-@_-"/>
    <numFmt numFmtId="165" formatCode="###0"/>
    <numFmt numFmtId="166" formatCode="0.0%"/>
    <numFmt numFmtId="167" formatCode="0.0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b/>
      <sz val="9"/>
      <color indexed="8"/>
      <name val="Arial Bold"/>
    </font>
    <font>
      <b/>
      <sz val="8"/>
      <color indexed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2"/>
      <color theme="6" tint="-0.249977111117893"/>
      <name val="Arial"/>
      <family val="2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4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99CCFF"/>
        <bgColor indexed="9"/>
      </patternFill>
    </fill>
    <fill>
      <patternFill patternType="solid">
        <fgColor theme="9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theme="6" tint="-0.24994659260841701"/>
      </bottom>
      <diagonal/>
    </border>
    <border>
      <left/>
      <right/>
      <top style="thin">
        <color theme="6" tint="-0.24994659260841701"/>
      </top>
      <bottom style="thin">
        <color theme="6" tint="-0.2499465926084170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theme="3" tint="0.39994506668294322"/>
      </bottom>
      <diagonal/>
    </border>
  </borders>
  <cellStyleXfs count="3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7" fillId="0" borderId="0" applyNumberFormat="0" applyFill="0" applyBorder="0" applyAlignment="0" applyProtection="0"/>
  </cellStyleXfs>
  <cellXfs count="319">
    <xf numFmtId="0" fontId="0" fillId="0" borderId="0" xfId="0"/>
    <xf numFmtId="0" fontId="0" fillId="0" borderId="1" xfId="0" applyBorder="1"/>
    <xf numFmtId="0" fontId="4" fillId="0" borderId="0" xfId="3" applyFont="1" applyFill="1" applyBorder="1" applyAlignment="1">
      <alignment horizontal="center" wrapText="1"/>
    </xf>
    <xf numFmtId="0" fontId="0" fillId="3" borderId="0" xfId="0" applyFill="1"/>
    <xf numFmtId="0" fontId="7" fillId="4" borderId="1" xfId="0" applyFont="1" applyFill="1" applyBorder="1" applyAlignment="1">
      <alignment wrapText="1"/>
    </xf>
    <xf numFmtId="0" fontId="8" fillId="0" borderId="1" xfId="0" applyFont="1" applyBorder="1" applyAlignment="1">
      <alignment wrapText="1"/>
    </xf>
    <xf numFmtId="2" fontId="8" fillId="4" borderId="1" xfId="0" applyNumberFormat="1" applyFont="1" applyFill="1" applyBorder="1" applyAlignment="1">
      <alignment horizontal="right" vertical="center"/>
    </xf>
    <xf numFmtId="165" fontId="4" fillId="0" borderId="1" xfId="0" applyNumberFormat="1" applyFont="1" applyBorder="1" applyAlignment="1">
      <alignment horizontal="right" vertical="top"/>
    </xf>
    <xf numFmtId="2" fontId="7" fillId="4" borderId="1" xfId="0" applyNumberFormat="1" applyFont="1" applyFill="1" applyBorder="1" applyAlignment="1">
      <alignment horizontal="right" vertical="center"/>
    </xf>
    <xf numFmtId="0" fontId="0" fillId="0" borderId="0" xfId="0" applyAlignment="1">
      <alignment wrapText="1"/>
    </xf>
    <xf numFmtId="3" fontId="0" fillId="0" borderId="0" xfId="0" applyNumberFormat="1"/>
    <xf numFmtId="0" fontId="8" fillId="4" borderId="1" xfId="0" applyFont="1" applyFill="1" applyBorder="1" applyAlignment="1">
      <alignment wrapText="1"/>
    </xf>
    <xf numFmtId="0" fontId="8" fillId="4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3" fontId="4" fillId="5" borderId="1" xfId="0" applyNumberFormat="1" applyFont="1" applyFill="1" applyBorder="1" applyAlignment="1">
      <alignment horizontal="right" vertical="top"/>
    </xf>
    <xf numFmtId="3" fontId="4" fillId="0" borderId="1" xfId="0" applyNumberFormat="1" applyFont="1" applyBorder="1" applyAlignment="1">
      <alignment horizontal="right" vertical="top"/>
    </xf>
    <xf numFmtId="0" fontId="6" fillId="5" borderId="1" xfId="0" applyFont="1" applyFill="1" applyBorder="1" applyAlignment="1">
      <alignment vertical="center" wrapText="1"/>
    </xf>
    <xf numFmtId="3" fontId="7" fillId="4" borderId="1" xfId="0" applyNumberFormat="1" applyFont="1" applyFill="1" applyBorder="1"/>
    <xf numFmtId="0" fontId="6" fillId="7" borderId="0" xfId="0" applyFont="1" applyFill="1" applyBorder="1" applyAlignment="1">
      <alignment vertical="center" wrapText="1"/>
    </xf>
    <xf numFmtId="165" fontId="9" fillId="7" borderId="0" xfId="0" applyNumberFormat="1" applyFont="1" applyFill="1" applyBorder="1" applyAlignment="1">
      <alignment horizontal="right" vertical="top"/>
    </xf>
    <xf numFmtId="2" fontId="7" fillId="3" borderId="0" xfId="0" applyNumberFormat="1" applyFont="1" applyFill="1" applyBorder="1" applyAlignment="1">
      <alignment horizontal="right" vertical="center"/>
    </xf>
    <xf numFmtId="3" fontId="8" fillId="4" borderId="1" xfId="0" applyNumberFormat="1" applyFont="1" applyFill="1" applyBorder="1" applyAlignment="1">
      <alignment horizontal="right"/>
    </xf>
    <xf numFmtId="2" fontId="8" fillId="4" borderId="1" xfId="0" applyNumberFormat="1" applyFont="1" applyFill="1" applyBorder="1" applyAlignment="1">
      <alignment horizontal="right"/>
    </xf>
    <xf numFmtId="3" fontId="4" fillId="6" borderId="1" xfId="0" applyNumberFormat="1" applyFont="1" applyFill="1" applyBorder="1" applyAlignment="1">
      <alignment horizontal="right"/>
    </xf>
    <xf numFmtId="165" fontId="4" fillId="0" borderId="1" xfId="0" applyNumberFormat="1" applyFont="1" applyBorder="1" applyAlignment="1">
      <alignment horizontal="right"/>
    </xf>
    <xf numFmtId="165" fontId="4" fillId="5" borderId="1" xfId="0" applyNumberFormat="1" applyFont="1" applyFill="1" applyBorder="1" applyAlignment="1">
      <alignment horizontal="right"/>
    </xf>
    <xf numFmtId="3" fontId="9" fillId="5" borderId="1" xfId="0" applyNumberFormat="1" applyFont="1" applyFill="1" applyBorder="1" applyAlignment="1">
      <alignment horizontal="right"/>
    </xf>
    <xf numFmtId="165" fontId="7" fillId="4" borderId="1" xfId="0" applyNumberFormat="1" applyFont="1" applyFill="1" applyBorder="1" applyAlignment="1">
      <alignment horizontal="right"/>
    </xf>
    <xf numFmtId="1" fontId="7" fillId="4" borderId="1" xfId="0" applyNumberFormat="1" applyFont="1" applyFill="1" applyBorder="1" applyAlignment="1">
      <alignment horizontal="right"/>
    </xf>
    <xf numFmtId="3" fontId="8" fillId="3" borderId="1" xfId="0" applyNumberFormat="1" applyFont="1" applyFill="1" applyBorder="1" applyAlignment="1">
      <alignment horizontal="right"/>
    </xf>
    <xf numFmtId="0" fontId="8" fillId="0" borderId="1" xfId="0" applyFont="1" applyBorder="1" applyAlignment="1">
      <alignment horizontal="right"/>
    </xf>
    <xf numFmtId="1" fontId="0" fillId="0" borderId="1" xfId="0" applyNumberFormat="1" applyBorder="1" applyAlignment="1">
      <alignment horizontal="right"/>
    </xf>
    <xf numFmtId="3" fontId="7" fillId="4" borderId="1" xfId="0" applyNumberFormat="1" applyFont="1" applyFill="1" applyBorder="1" applyAlignment="1">
      <alignment horizontal="right"/>
    </xf>
    <xf numFmtId="0" fontId="0" fillId="3" borderId="1" xfId="0" applyFill="1" applyBorder="1" applyAlignment="1">
      <alignment horizontal="right"/>
    </xf>
    <xf numFmtId="0" fontId="0" fillId="8" borderId="0" xfId="0" applyFill="1"/>
    <xf numFmtId="0" fontId="7" fillId="0" borderId="0" xfId="0" applyFont="1" applyFill="1" applyBorder="1" applyAlignment="1">
      <alignment wrapText="1"/>
    </xf>
    <xf numFmtId="3" fontId="9" fillId="0" borderId="0" xfId="0" applyNumberFormat="1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right"/>
    </xf>
    <xf numFmtId="3" fontId="7" fillId="0" borderId="0" xfId="0" applyNumberFormat="1" applyFont="1" applyFill="1" applyBorder="1" applyAlignment="1">
      <alignment horizontal="right"/>
    </xf>
    <xf numFmtId="1" fontId="7" fillId="0" borderId="0" xfId="0" applyNumberFormat="1" applyFont="1" applyFill="1" applyBorder="1" applyAlignment="1">
      <alignment horizontal="right"/>
    </xf>
    <xf numFmtId="0" fontId="3" fillId="0" borderId="0" xfId="4"/>
    <xf numFmtId="0" fontId="7" fillId="9" borderId="1" xfId="0" applyFont="1" applyFill="1" applyBorder="1" applyAlignment="1">
      <alignment wrapText="1"/>
    </xf>
    <xf numFmtId="0" fontId="7" fillId="4" borderId="28" xfId="0" applyFont="1" applyFill="1" applyBorder="1" applyAlignment="1">
      <alignment horizontal="center"/>
    </xf>
    <xf numFmtId="0" fontId="4" fillId="0" borderId="1" xfId="4" applyFont="1" applyBorder="1" applyAlignment="1">
      <alignment horizontal="left" vertical="top" wrapText="1"/>
    </xf>
    <xf numFmtId="3" fontId="4" fillId="9" borderId="1" xfId="4" applyNumberFormat="1" applyFont="1" applyFill="1" applyBorder="1" applyAlignment="1">
      <alignment horizontal="right" vertical="center"/>
    </xf>
    <xf numFmtId="166" fontId="4" fillId="9" borderId="1" xfId="2" applyNumberFormat="1" applyFont="1" applyFill="1" applyBorder="1" applyAlignment="1">
      <alignment horizontal="right" vertical="center"/>
    </xf>
    <xf numFmtId="165" fontId="4" fillId="0" borderId="1" xfId="4" applyNumberFormat="1" applyFont="1" applyBorder="1" applyAlignment="1">
      <alignment horizontal="right" vertical="center"/>
    </xf>
    <xf numFmtId="165" fontId="4" fillId="9" borderId="1" xfId="4" applyNumberFormat="1" applyFont="1" applyFill="1" applyBorder="1" applyAlignment="1">
      <alignment horizontal="right" vertical="center"/>
    </xf>
    <xf numFmtId="3" fontId="4" fillId="2" borderId="1" xfId="4" applyNumberFormat="1" applyFont="1" applyFill="1" applyBorder="1" applyAlignment="1">
      <alignment horizontal="right" vertical="center"/>
    </xf>
    <xf numFmtId="0" fontId="9" fillId="9" borderId="1" xfId="4" applyFont="1" applyFill="1" applyBorder="1" applyAlignment="1">
      <alignment vertical="top" wrapText="1"/>
    </xf>
    <xf numFmtId="3" fontId="9" fillId="9" borderId="1" xfId="4" applyNumberFormat="1" applyFont="1" applyFill="1" applyBorder="1" applyAlignment="1">
      <alignment horizontal="right" vertical="center"/>
    </xf>
    <xf numFmtId="166" fontId="9" fillId="9" borderId="1" xfId="2" applyNumberFormat="1" applyFont="1" applyFill="1" applyBorder="1" applyAlignment="1">
      <alignment horizontal="right" vertical="center"/>
    </xf>
    <xf numFmtId="165" fontId="9" fillId="9" borderId="1" xfId="4" applyNumberFormat="1" applyFont="1" applyFill="1" applyBorder="1" applyAlignment="1">
      <alignment horizontal="right" vertical="center"/>
    </xf>
    <xf numFmtId="0" fontId="0" fillId="9" borderId="0" xfId="0" applyFill="1"/>
    <xf numFmtId="0" fontId="7" fillId="5" borderId="28" xfId="0" applyFont="1" applyFill="1" applyBorder="1" applyAlignment="1">
      <alignment vertical="center"/>
    </xf>
    <xf numFmtId="0" fontId="6" fillId="5" borderId="28" xfId="0" applyFont="1" applyFill="1" applyBorder="1" applyAlignment="1">
      <alignment horizontal="center" vertical="center"/>
    </xf>
    <xf numFmtId="0" fontId="7" fillId="4" borderId="30" xfId="0" applyFont="1" applyFill="1" applyBorder="1" applyAlignment="1">
      <alignment horizontal="center"/>
    </xf>
    <xf numFmtId="165" fontId="4" fillId="0" borderId="1" xfId="5" applyNumberFormat="1" applyFont="1" applyBorder="1" applyAlignment="1">
      <alignment horizontal="right" vertical="center"/>
    </xf>
    <xf numFmtId="0" fontId="9" fillId="9" borderId="1" xfId="5" applyFont="1" applyFill="1" applyBorder="1" applyAlignment="1">
      <alignment vertical="top" wrapText="1"/>
    </xf>
    <xf numFmtId="3" fontId="9" fillId="9" borderId="1" xfId="5" applyNumberFormat="1" applyFont="1" applyFill="1" applyBorder="1" applyAlignment="1">
      <alignment horizontal="right" vertical="center"/>
    </xf>
    <xf numFmtId="165" fontId="9" fillId="9" borderId="1" xfId="5" applyNumberFormat="1" applyFont="1" applyFill="1" applyBorder="1" applyAlignment="1">
      <alignment horizontal="right" vertical="center"/>
    </xf>
    <xf numFmtId="165" fontId="4" fillId="0" borderId="1" xfId="6" applyNumberFormat="1" applyFont="1" applyBorder="1" applyAlignment="1">
      <alignment horizontal="right" vertical="center"/>
    </xf>
    <xf numFmtId="3" fontId="4" fillId="0" borderId="1" xfId="6" applyNumberFormat="1" applyFont="1" applyBorder="1" applyAlignment="1">
      <alignment horizontal="right" vertical="center"/>
    </xf>
    <xf numFmtId="0" fontId="3" fillId="5" borderId="1" xfId="0" applyFont="1" applyFill="1" applyBorder="1" applyAlignment="1">
      <alignment horizontal="center" vertical="center"/>
    </xf>
    <xf numFmtId="0" fontId="0" fillId="9" borderId="1" xfId="0" applyFont="1" applyFill="1" applyBorder="1"/>
    <xf numFmtId="0" fontId="9" fillId="9" borderId="1" xfId="6" applyFont="1" applyFill="1" applyBorder="1" applyAlignment="1">
      <alignment vertical="top" wrapText="1"/>
    </xf>
    <xf numFmtId="3" fontId="9" fillId="9" borderId="1" xfId="6" applyNumberFormat="1" applyFont="1" applyFill="1" applyBorder="1" applyAlignment="1">
      <alignment horizontal="right" vertical="center"/>
    </xf>
    <xf numFmtId="165" fontId="9" fillId="9" borderId="1" xfId="6" applyNumberFormat="1" applyFont="1" applyFill="1" applyBorder="1" applyAlignment="1">
      <alignment horizontal="right" vertical="center"/>
    </xf>
    <xf numFmtId="2" fontId="4" fillId="5" borderId="1" xfId="0" applyNumberFormat="1" applyFont="1" applyFill="1" applyBorder="1" applyAlignment="1">
      <alignment vertical="center"/>
    </xf>
    <xf numFmtId="165" fontId="4" fillId="0" borderId="1" xfId="0" applyNumberFormat="1" applyFont="1" applyBorder="1" applyAlignment="1">
      <alignment horizontal="left" vertical="top"/>
    </xf>
    <xf numFmtId="165" fontId="9" fillId="5" borderId="1" xfId="0" applyNumberFormat="1" applyFont="1" applyFill="1" applyBorder="1" applyAlignment="1">
      <alignment vertical="center"/>
    </xf>
    <xf numFmtId="3" fontId="9" fillId="5" borderId="1" xfId="0" applyNumberFormat="1" applyFont="1" applyFill="1" applyBorder="1" applyAlignment="1">
      <alignment vertical="center"/>
    </xf>
    <xf numFmtId="165" fontId="0" fillId="0" borderId="0" xfId="0" applyNumberFormat="1"/>
    <xf numFmtId="165" fontId="4" fillId="0" borderId="1" xfId="8" applyNumberFormat="1" applyFont="1" applyBorder="1" applyAlignment="1">
      <alignment horizontal="right" vertical="center"/>
    </xf>
    <xf numFmtId="165" fontId="4" fillId="0" borderId="1" xfId="7" applyNumberFormat="1" applyFont="1" applyBorder="1" applyAlignment="1">
      <alignment horizontal="right" vertical="center"/>
    </xf>
    <xf numFmtId="0" fontId="4" fillId="5" borderId="1" xfId="0" applyFont="1" applyFill="1" applyBorder="1" applyAlignment="1">
      <alignment horizontal="center" wrapText="1"/>
    </xf>
    <xf numFmtId="2" fontId="9" fillId="5" borderId="1" xfId="0" applyNumberFormat="1" applyFont="1" applyFill="1" applyBorder="1" applyAlignment="1">
      <alignment vertical="center"/>
    </xf>
    <xf numFmtId="0" fontId="4" fillId="5" borderId="29" xfId="0" applyFont="1" applyFill="1" applyBorder="1" applyAlignment="1">
      <alignment horizontal="center" wrapText="1"/>
    </xf>
    <xf numFmtId="0" fontId="9" fillId="9" borderId="1" xfId="8" applyFont="1" applyFill="1" applyBorder="1" applyAlignment="1">
      <alignment vertical="top" wrapText="1"/>
    </xf>
    <xf numFmtId="3" fontId="9" fillId="9" borderId="1" xfId="8" applyNumberFormat="1" applyFont="1" applyFill="1" applyBorder="1" applyAlignment="1">
      <alignment horizontal="right" vertical="center"/>
    </xf>
    <xf numFmtId="165" fontId="9" fillId="9" borderId="1" xfId="8" applyNumberFormat="1" applyFont="1" applyFill="1" applyBorder="1" applyAlignment="1">
      <alignment horizontal="right" vertical="center"/>
    </xf>
    <xf numFmtId="0" fontId="8" fillId="5" borderId="1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horizontal="center" vertical="center"/>
    </xf>
    <xf numFmtId="0" fontId="4" fillId="9" borderId="1" xfId="9" applyFont="1" applyFill="1" applyBorder="1" applyAlignment="1">
      <alignment horizontal="center" wrapText="1"/>
    </xf>
    <xf numFmtId="0" fontId="4" fillId="0" borderId="1" xfId="9" applyFont="1" applyBorder="1" applyAlignment="1">
      <alignment horizontal="left" vertical="top" wrapText="1"/>
    </xf>
    <xf numFmtId="165" fontId="4" fillId="9" borderId="1" xfId="9" applyNumberFormat="1" applyFont="1" applyFill="1" applyBorder="1" applyAlignment="1">
      <alignment horizontal="right" vertical="center"/>
    </xf>
    <xf numFmtId="165" fontId="4" fillId="0" borderId="1" xfId="9" applyNumberFormat="1" applyFont="1" applyBorder="1" applyAlignment="1">
      <alignment horizontal="right" vertical="center"/>
    </xf>
    <xf numFmtId="0" fontId="9" fillId="9" borderId="1" xfId="9" applyFont="1" applyFill="1" applyBorder="1" applyAlignment="1">
      <alignment vertical="top" wrapText="1"/>
    </xf>
    <xf numFmtId="165" fontId="9" fillId="9" borderId="1" xfId="9" applyNumberFormat="1" applyFont="1" applyFill="1" applyBorder="1" applyAlignment="1">
      <alignment horizontal="right" vertical="center"/>
    </xf>
    <xf numFmtId="165" fontId="4" fillId="0" borderId="1" xfId="10" applyNumberFormat="1" applyFont="1" applyBorder="1" applyAlignment="1">
      <alignment horizontal="right" vertical="center"/>
    </xf>
    <xf numFmtId="165" fontId="0" fillId="9" borderId="1" xfId="0" applyNumberFormat="1" applyFill="1" applyBorder="1"/>
    <xf numFmtId="165" fontId="0" fillId="0" borderId="1" xfId="0" applyNumberFormat="1" applyBorder="1"/>
    <xf numFmtId="0" fontId="9" fillId="9" borderId="1" xfId="10" applyFont="1" applyFill="1" applyBorder="1" applyAlignment="1">
      <alignment vertical="top" wrapText="1"/>
    </xf>
    <xf numFmtId="165" fontId="9" fillId="9" borderId="1" xfId="10" applyNumberFormat="1" applyFont="1" applyFill="1" applyBorder="1" applyAlignment="1">
      <alignment horizontal="right" vertical="center"/>
    </xf>
    <xf numFmtId="0" fontId="3" fillId="0" borderId="0" xfId="11"/>
    <xf numFmtId="0" fontId="4" fillId="9" borderId="1" xfId="11" applyFont="1" applyFill="1" applyBorder="1" applyAlignment="1">
      <alignment horizontal="center" wrapText="1"/>
    </xf>
    <xf numFmtId="165" fontId="4" fillId="0" borderId="1" xfId="11" applyNumberFormat="1" applyFont="1" applyBorder="1" applyAlignment="1">
      <alignment horizontal="right" vertical="center"/>
    </xf>
    <xf numFmtId="0" fontId="9" fillId="9" borderId="1" xfId="11" applyFont="1" applyFill="1" applyBorder="1" applyAlignment="1">
      <alignment vertical="top" wrapText="1"/>
    </xf>
    <xf numFmtId="165" fontId="9" fillId="9" borderId="1" xfId="11" applyNumberFormat="1" applyFont="1" applyFill="1" applyBorder="1" applyAlignment="1">
      <alignment horizontal="right" vertical="center"/>
    </xf>
    <xf numFmtId="0" fontId="3" fillId="0" borderId="0" xfId="12"/>
    <xf numFmtId="0" fontId="4" fillId="9" borderId="1" xfId="12" applyFont="1" applyFill="1" applyBorder="1" applyAlignment="1">
      <alignment horizontal="center" wrapText="1"/>
    </xf>
    <xf numFmtId="0" fontId="4" fillId="0" borderId="1" xfId="12" applyFont="1" applyBorder="1" applyAlignment="1">
      <alignment horizontal="left" vertical="top" wrapText="1"/>
    </xf>
    <xf numFmtId="165" fontId="4" fillId="0" borderId="1" xfId="12" applyNumberFormat="1" applyFont="1" applyBorder="1" applyAlignment="1">
      <alignment horizontal="right" vertical="center"/>
    </xf>
    <xf numFmtId="165" fontId="4" fillId="9" borderId="1" xfId="12" applyNumberFormat="1" applyFont="1" applyFill="1" applyBorder="1" applyAlignment="1">
      <alignment horizontal="right" vertical="center"/>
    </xf>
    <xf numFmtId="0" fontId="9" fillId="9" borderId="1" xfId="12" applyFont="1" applyFill="1" applyBorder="1" applyAlignment="1">
      <alignment vertical="top" wrapText="1"/>
    </xf>
    <xf numFmtId="3" fontId="9" fillId="9" borderId="1" xfId="12" applyNumberFormat="1" applyFont="1" applyFill="1" applyBorder="1" applyAlignment="1">
      <alignment horizontal="right" vertical="center"/>
    </xf>
    <xf numFmtId="165" fontId="9" fillId="9" borderId="1" xfId="12" applyNumberFormat="1" applyFont="1" applyFill="1" applyBorder="1" applyAlignment="1">
      <alignment horizontal="right" vertical="center"/>
    </xf>
    <xf numFmtId="0" fontId="3" fillId="0" borderId="0" xfId="13"/>
    <xf numFmtId="165" fontId="4" fillId="0" borderId="0" xfId="13" applyNumberFormat="1" applyFont="1" applyBorder="1" applyAlignment="1">
      <alignment horizontal="right" vertical="center"/>
    </xf>
    <xf numFmtId="0" fontId="4" fillId="0" borderId="0" xfId="13" applyFont="1" applyBorder="1" applyAlignment="1">
      <alignment vertical="top" wrapText="1"/>
    </xf>
    <xf numFmtId="2" fontId="4" fillId="6" borderId="0" xfId="0" applyNumberFormat="1" applyFont="1" applyFill="1" applyBorder="1" applyAlignment="1">
      <alignment vertical="center"/>
    </xf>
    <xf numFmtId="3" fontId="4" fillId="2" borderId="1" xfId="12" applyNumberFormat="1" applyFont="1" applyFill="1" applyBorder="1" applyAlignment="1">
      <alignment horizontal="right" vertical="center"/>
    </xf>
    <xf numFmtId="0" fontId="4" fillId="4" borderId="1" xfId="14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/>
    </xf>
    <xf numFmtId="0" fontId="4" fillId="9" borderId="1" xfId="13" applyFont="1" applyFill="1" applyBorder="1" applyAlignment="1">
      <alignment horizontal="center" wrapText="1"/>
    </xf>
    <xf numFmtId="165" fontId="4" fillId="0" borderId="1" xfId="13" applyNumberFormat="1" applyFont="1" applyBorder="1" applyAlignment="1">
      <alignment horizontal="right" vertical="center"/>
    </xf>
    <xf numFmtId="0" fontId="9" fillId="9" borderId="1" xfId="13" applyFont="1" applyFill="1" applyBorder="1" applyAlignment="1">
      <alignment vertical="top" wrapText="1"/>
    </xf>
    <xf numFmtId="165" fontId="9" fillId="9" borderId="1" xfId="13" applyNumberFormat="1" applyFont="1" applyFill="1" applyBorder="1" applyAlignment="1">
      <alignment horizontal="right" vertical="center"/>
    </xf>
    <xf numFmtId="0" fontId="4" fillId="9" borderId="1" xfId="15" applyFont="1" applyFill="1" applyBorder="1" applyAlignment="1">
      <alignment horizontal="center" wrapText="1"/>
    </xf>
    <xf numFmtId="165" fontId="4" fillId="0" borderId="1" xfId="15" applyNumberFormat="1" applyFont="1" applyBorder="1" applyAlignment="1">
      <alignment horizontal="right" vertical="center"/>
    </xf>
    <xf numFmtId="0" fontId="4" fillId="9" borderId="1" xfId="16" applyFont="1" applyFill="1" applyBorder="1" applyAlignment="1">
      <alignment horizontal="center" wrapText="1"/>
    </xf>
    <xf numFmtId="165" fontId="4" fillId="0" borderId="1" xfId="16" applyNumberFormat="1" applyFont="1" applyBorder="1" applyAlignment="1">
      <alignment horizontal="right" vertical="center"/>
    </xf>
    <xf numFmtId="0" fontId="9" fillId="9" borderId="1" xfId="16" applyFont="1" applyFill="1" applyBorder="1" applyAlignment="1">
      <alignment vertical="top" wrapText="1"/>
    </xf>
    <xf numFmtId="165" fontId="9" fillId="9" borderId="1" xfId="16" applyNumberFormat="1" applyFont="1" applyFill="1" applyBorder="1" applyAlignment="1">
      <alignment horizontal="right" vertical="center"/>
    </xf>
    <xf numFmtId="0" fontId="3" fillId="0" borderId="0" xfId="17"/>
    <xf numFmtId="165" fontId="4" fillId="0" borderId="1" xfId="17" applyNumberFormat="1" applyFont="1" applyBorder="1" applyAlignment="1">
      <alignment horizontal="right" vertical="center"/>
    </xf>
    <xf numFmtId="0" fontId="9" fillId="9" borderId="1" xfId="17" applyFont="1" applyFill="1" applyBorder="1" applyAlignment="1">
      <alignment vertical="top" wrapText="1"/>
    </xf>
    <xf numFmtId="165" fontId="9" fillId="9" borderId="1" xfId="17" applyNumberFormat="1" applyFont="1" applyFill="1" applyBorder="1" applyAlignment="1">
      <alignment horizontal="right" vertical="center"/>
    </xf>
    <xf numFmtId="0" fontId="3" fillId="5" borderId="29" xfId="0" applyFont="1" applyFill="1" applyBorder="1" applyAlignment="1">
      <alignment vertical="center" wrapText="1"/>
    </xf>
    <xf numFmtId="0" fontId="3" fillId="10" borderId="29" xfId="0" applyFont="1" applyFill="1" applyBorder="1" applyAlignment="1">
      <alignment horizontal="center" vertical="center"/>
    </xf>
    <xf numFmtId="0" fontId="3" fillId="5" borderId="29" xfId="0" applyFont="1" applyFill="1" applyBorder="1" applyAlignment="1">
      <alignment horizontal="center" vertical="center"/>
    </xf>
    <xf numFmtId="0" fontId="4" fillId="9" borderId="29" xfId="18" applyFont="1" applyFill="1" applyBorder="1" applyAlignment="1">
      <alignment horizontal="center" wrapText="1"/>
    </xf>
    <xf numFmtId="165" fontId="4" fillId="0" borderId="1" xfId="18" applyNumberFormat="1" applyFont="1" applyBorder="1" applyAlignment="1">
      <alignment horizontal="right" vertical="center"/>
    </xf>
    <xf numFmtId="0" fontId="3" fillId="0" borderId="1" xfId="0" applyFont="1" applyBorder="1" applyAlignment="1">
      <alignment wrapText="1"/>
    </xf>
    <xf numFmtId="165" fontId="4" fillId="0" borderId="1" xfId="20" applyNumberFormat="1" applyFont="1" applyFill="1" applyBorder="1" applyAlignment="1">
      <alignment horizontal="left" vertical="center"/>
    </xf>
    <xf numFmtId="0" fontId="4" fillId="9" borderId="1" xfId="20" applyFont="1" applyFill="1" applyBorder="1" applyAlignment="1">
      <alignment horizontal="center" wrapText="1"/>
    </xf>
    <xf numFmtId="165" fontId="4" fillId="0" borderId="1" xfId="2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top" wrapText="1"/>
    </xf>
    <xf numFmtId="0" fontId="9" fillId="9" borderId="1" xfId="0" applyFont="1" applyFill="1" applyBorder="1" applyAlignment="1">
      <alignment horizontal="left" vertical="top" wrapText="1"/>
    </xf>
    <xf numFmtId="165" fontId="9" fillId="9" borderId="1" xfId="20" applyNumberFormat="1" applyFont="1" applyFill="1" applyBorder="1" applyAlignment="1">
      <alignment horizontal="right" vertical="center"/>
    </xf>
    <xf numFmtId="0" fontId="4" fillId="9" borderId="1" xfId="21" applyFont="1" applyFill="1" applyBorder="1" applyAlignment="1">
      <alignment horizontal="center" wrapText="1"/>
    </xf>
    <xf numFmtId="165" fontId="4" fillId="0" borderId="1" xfId="21" applyNumberFormat="1" applyFont="1" applyBorder="1" applyAlignment="1">
      <alignment horizontal="right" vertical="center"/>
    </xf>
    <xf numFmtId="0" fontId="9" fillId="9" borderId="1" xfId="21" applyFont="1" applyFill="1" applyBorder="1" applyAlignment="1">
      <alignment vertical="top" wrapText="1"/>
    </xf>
    <xf numFmtId="165" fontId="9" fillId="9" borderId="1" xfId="21" applyNumberFormat="1" applyFont="1" applyFill="1" applyBorder="1" applyAlignment="1">
      <alignment horizontal="right" vertical="center"/>
    </xf>
    <xf numFmtId="2" fontId="7" fillId="4" borderId="1" xfId="0" applyNumberFormat="1" applyFont="1" applyFill="1" applyBorder="1" applyAlignment="1">
      <alignment horizontal="right"/>
    </xf>
    <xf numFmtId="0" fontId="4" fillId="0" borderId="1" xfId="0" applyFont="1" applyBorder="1" applyAlignment="1">
      <alignment horizontal="left" vertical="top" wrapText="1"/>
    </xf>
    <xf numFmtId="0" fontId="0" fillId="11" borderId="0" xfId="0" applyFill="1"/>
    <xf numFmtId="165" fontId="4" fillId="9" borderId="26" xfId="5" applyNumberFormat="1" applyFont="1" applyFill="1" applyBorder="1" applyAlignment="1">
      <alignment horizontal="right" vertical="center"/>
    </xf>
    <xf numFmtId="3" fontId="9" fillId="9" borderId="26" xfId="5" applyNumberFormat="1" applyFont="1" applyFill="1" applyBorder="1" applyAlignment="1">
      <alignment horizontal="right" vertical="center"/>
    </xf>
    <xf numFmtId="0" fontId="4" fillId="0" borderId="1" xfId="24" applyFont="1" applyBorder="1" applyAlignment="1">
      <alignment horizontal="left" vertical="top" wrapText="1"/>
    </xf>
    <xf numFmtId="165" fontId="4" fillId="9" borderId="26" xfId="6" applyNumberFormat="1" applyFont="1" applyFill="1" applyBorder="1" applyAlignment="1">
      <alignment horizontal="right" vertical="center"/>
    </xf>
    <xf numFmtId="3" fontId="4" fillId="9" borderId="26" xfId="6" applyNumberFormat="1" applyFont="1" applyFill="1" applyBorder="1" applyAlignment="1">
      <alignment horizontal="right" vertical="center"/>
    </xf>
    <xf numFmtId="0" fontId="0" fillId="5" borderId="29" xfId="0" applyFont="1" applyFill="1" applyBorder="1" applyAlignment="1">
      <alignment vertical="center" wrapText="1"/>
    </xf>
    <xf numFmtId="0" fontId="4" fillId="0" borderId="1" xfId="25" applyFont="1" applyBorder="1" applyAlignment="1">
      <alignment horizontal="left" vertical="top" wrapText="1"/>
    </xf>
    <xf numFmtId="3" fontId="9" fillId="5" borderId="1" xfId="0" applyNumberFormat="1" applyFont="1" applyFill="1" applyBorder="1" applyAlignment="1">
      <alignment horizontal="right" vertical="top"/>
    </xf>
    <xf numFmtId="165" fontId="4" fillId="9" borderId="26" xfId="8" applyNumberFormat="1" applyFont="1" applyFill="1" applyBorder="1" applyAlignment="1">
      <alignment horizontal="right" vertical="center"/>
    </xf>
    <xf numFmtId="0" fontId="0" fillId="5" borderId="29" xfId="0" applyFont="1" applyFill="1" applyBorder="1" applyAlignment="1">
      <alignment vertical="center"/>
    </xf>
    <xf numFmtId="0" fontId="4" fillId="0" borderId="1" xfId="26" applyFont="1" applyBorder="1" applyAlignment="1">
      <alignment horizontal="left" vertical="top" wrapText="1"/>
    </xf>
    <xf numFmtId="0" fontId="4" fillId="0" borderId="1" xfId="26" applyFont="1" applyFill="1" applyBorder="1" applyAlignment="1">
      <alignment horizontal="left" vertical="top" wrapText="1"/>
    </xf>
    <xf numFmtId="165" fontId="4" fillId="9" borderId="26" xfId="10" applyNumberFormat="1" applyFont="1" applyFill="1" applyBorder="1" applyAlignment="1">
      <alignment horizontal="right" vertical="center"/>
    </xf>
    <xf numFmtId="0" fontId="0" fillId="5" borderId="29" xfId="0" applyFill="1" applyBorder="1" applyAlignment="1">
      <alignment vertical="center"/>
    </xf>
    <xf numFmtId="0" fontId="4" fillId="0" borderId="1" xfId="27" applyFont="1" applyBorder="1" applyAlignment="1">
      <alignment horizontal="left" vertical="top" wrapText="1"/>
    </xf>
    <xf numFmtId="165" fontId="4" fillId="9" borderId="26" xfId="11" applyNumberFormat="1" applyFont="1" applyFill="1" applyBorder="1" applyAlignment="1">
      <alignment horizontal="right" vertical="center"/>
    </xf>
    <xf numFmtId="0" fontId="8" fillId="5" borderId="29" xfId="0" applyFont="1" applyFill="1" applyBorder="1" applyAlignment="1">
      <alignment vertical="center" wrapText="1"/>
    </xf>
    <xf numFmtId="0" fontId="4" fillId="0" borderId="1" xfId="28" applyFont="1" applyBorder="1" applyAlignment="1">
      <alignment horizontal="left" vertical="top" wrapText="1"/>
    </xf>
    <xf numFmtId="165" fontId="4" fillId="9" borderId="26" xfId="12" applyNumberFormat="1" applyFont="1" applyFill="1" applyBorder="1" applyAlignment="1">
      <alignment horizontal="right" vertical="center"/>
    </xf>
    <xf numFmtId="0" fontId="4" fillId="0" borderId="1" xfId="29" applyFont="1" applyBorder="1" applyAlignment="1">
      <alignment horizontal="left" vertical="top" wrapText="1"/>
    </xf>
    <xf numFmtId="0" fontId="4" fillId="0" borderId="1" xfId="29" applyFont="1" applyBorder="1" applyAlignment="1">
      <alignment horizontal="left" vertical="top"/>
    </xf>
    <xf numFmtId="3" fontId="9" fillId="0" borderId="1" xfId="12" applyNumberFormat="1" applyFont="1" applyFill="1" applyBorder="1" applyAlignment="1">
      <alignment horizontal="right" vertical="center"/>
    </xf>
    <xf numFmtId="165" fontId="9" fillId="0" borderId="1" xfId="12" applyNumberFormat="1" applyFont="1" applyFill="1" applyBorder="1" applyAlignment="1">
      <alignment horizontal="right" vertical="center"/>
    </xf>
    <xf numFmtId="3" fontId="9" fillId="9" borderId="26" xfId="12" applyNumberFormat="1" applyFont="1" applyFill="1" applyBorder="1" applyAlignment="1">
      <alignment horizontal="right" vertical="center"/>
    </xf>
    <xf numFmtId="165" fontId="4" fillId="9" borderId="26" xfId="13" applyNumberFormat="1" applyFont="1" applyFill="1" applyBorder="1" applyAlignment="1">
      <alignment horizontal="right" vertical="center"/>
    </xf>
    <xf numFmtId="3" fontId="4" fillId="9" borderId="26" xfId="12" applyNumberFormat="1" applyFont="1" applyFill="1" applyBorder="1" applyAlignment="1">
      <alignment horizontal="right" vertical="center"/>
    </xf>
    <xf numFmtId="0" fontId="4" fillId="4" borderId="29" xfId="14" applyFont="1" applyFill="1" applyBorder="1" applyAlignment="1">
      <alignment wrapText="1"/>
    </xf>
    <xf numFmtId="0" fontId="4" fillId="0" borderId="1" xfId="30" applyFont="1" applyBorder="1" applyAlignment="1">
      <alignment horizontal="left" vertical="top" wrapText="1"/>
    </xf>
    <xf numFmtId="0" fontId="0" fillId="0" borderId="0" xfId="0" applyFill="1"/>
    <xf numFmtId="3" fontId="9" fillId="2" borderId="1" xfId="12" applyNumberFormat="1" applyFont="1" applyFill="1" applyBorder="1" applyAlignment="1">
      <alignment horizontal="right" vertical="center"/>
    </xf>
    <xf numFmtId="165" fontId="9" fillId="0" borderId="1" xfId="15" applyNumberFormat="1" applyFont="1" applyFill="1" applyBorder="1" applyAlignment="1">
      <alignment horizontal="right" vertical="center"/>
    </xf>
    <xf numFmtId="165" fontId="4" fillId="9" borderId="26" xfId="15" applyNumberFormat="1" applyFont="1" applyFill="1" applyBorder="1" applyAlignment="1">
      <alignment horizontal="right" vertical="center"/>
    </xf>
    <xf numFmtId="0" fontId="4" fillId="0" borderId="1" xfId="31" applyFont="1" applyBorder="1" applyAlignment="1">
      <alignment horizontal="left" vertical="top" wrapText="1"/>
    </xf>
    <xf numFmtId="3" fontId="9" fillId="9" borderId="25" xfId="12" applyNumberFormat="1" applyFont="1" applyFill="1" applyBorder="1" applyAlignment="1">
      <alignment horizontal="right" vertical="center"/>
    </xf>
    <xf numFmtId="0" fontId="0" fillId="9" borderId="1" xfId="0" applyFill="1" applyBorder="1"/>
    <xf numFmtId="0" fontId="2" fillId="9" borderId="1" xfId="0" applyFont="1" applyFill="1" applyBorder="1"/>
    <xf numFmtId="0" fontId="4" fillId="0" borderId="1" xfId="32" applyFont="1" applyBorder="1" applyAlignment="1">
      <alignment horizontal="left" vertical="top" wrapText="1"/>
    </xf>
    <xf numFmtId="165" fontId="4" fillId="9" borderId="26" xfId="16" applyNumberFormat="1" applyFont="1" applyFill="1" applyBorder="1" applyAlignment="1">
      <alignment horizontal="right" vertical="center"/>
    </xf>
    <xf numFmtId="165" fontId="4" fillId="9" borderId="26" xfId="17" applyNumberFormat="1" applyFont="1" applyFill="1" applyBorder="1" applyAlignment="1">
      <alignment horizontal="right" vertical="center"/>
    </xf>
    <xf numFmtId="0" fontId="4" fillId="0" borderId="1" xfId="33" applyFont="1" applyBorder="1" applyAlignment="1">
      <alignment horizontal="left" vertical="top" wrapText="1"/>
    </xf>
    <xf numFmtId="0" fontId="2" fillId="0" borderId="0" xfId="0" applyFont="1" applyFill="1"/>
    <xf numFmtId="165" fontId="0" fillId="0" borderId="0" xfId="0" applyNumberFormat="1" applyFill="1"/>
    <xf numFmtId="165" fontId="9" fillId="0" borderId="1" xfId="18" applyNumberFormat="1" applyFont="1" applyFill="1" applyBorder="1" applyAlignment="1">
      <alignment horizontal="right" vertical="center"/>
    </xf>
    <xf numFmtId="165" fontId="4" fillId="9" borderId="26" xfId="18" applyNumberFormat="1" applyFont="1" applyFill="1" applyBorder="1" applyAlignment="1">
      <alignment horizontal="right" vertical="center"/>
    </xf>
    <xf numFmtId="0" fontId="4" fillId="0" borderId="1" xfId="19" applyFont="1" applyBorder="1" applyAlignment="1">
      <alignment horizontal="left" vertical="top" wrapText="1"/>
    </xf>
    <xf numFmtId="0" fontId="4" fillId="0" borderId="0" xfId="34" applyFont="1" applyBorder="1" applyAlignment="1">
      <alignment horizontal="left" vertical="top" wrapText="1"/>
    </xf>
    <xf numFmtId="165" fontId="4" fillId="9" borderId="26" xfId="20" applyNumberFormat="1" applyFont="1" applyFill="1" applyBorder="1" applyAlignment="1">
      <alignment horizontal="right" vertical="center"/>
    </xf>
    <xf numFmtId="0" fontId="4" fillId="0" borderId="1" xfId="34" applyFont="1" applyBorder="1" applyAlignment="1">
      <alignment horizontal="left" vertical="top" wrapText="1"/>
    </xf>
    <xf numFmtId="0" fontId="4" fillId="3" borderId="0" xfId="35" applyFont="1" applyFill="1"/>
    <xf numFmtId="0" fontId="3" fillId="0" borderId="0" xfId="35"/>
    <xf numFmtId="0" fontId="4" fillId="0" borderId="7" xfId="35" applyFont="1" applyBorder="1" applyAlignment="1">
      <alignment horizontal="center" wrapText="1"/>
    </xf>
    <xf numFmtId="0" fontId="4" fillId="0" borderId="8" xfId="35" applyFont="1" applyBorder="1" applyAlignment="1">
      <alignment horizontal="center" wrapText="1"/>
    </xf>
    <xf numFmtId="0" fontId="4" fillId="0" borderId="2" xfId="35" applyFont="1" applyBorder="1" applyAlignment="1">
      <alignment horizontal="left" vertical="top" wrapText="1"/>
    </xf>
    <xf numFmtId="165" fontId="4" fillId="0" borderId="10" xfId="35" applyNumberFormat="1" applyFont="1" applyBorder="1" applyAlignment="1">
      <alignment horizontal="right" vertical="center"/>
    </xf>
    <xf numFmtId="165" fontId="4" fillId="0" borderId="11" xfId="35" applyNumberFormat="1" applyFont="1" applyBorder="1" applyAlignment="1">
      <alignment horizontal="right" vertical="center"/>
    </xf>
    <xf numFmtId="165" fontId="4" fillId="0" borderId="12" xfId="35" applyNumberFormat="1" applyFont="1" applyBorder="1" applyAlignment="1">
      <alignment horizontal="right" vertical="center"/>
    </xf>
    <xf numFmtId="0" fontId="4" fillId="0" borderId="13" xfId="35" applyFont="1" applyBorder="1" applyAlignment="1">
      <alignment horizontal="left" vertical="top" wrapText="1"/>
    </xf>
    <xf numFmtId="165" fontId="4" fillId="0" borderId="14" xfId="35" applyNumberFormat="1" applyFont="1" applyBorder="1" applyAlignment="1">
      <alignment horizontal="right" vertical="center"/>
    </xf>
    <xf numFmtId="165" fontId="4" fillId="0" borderId="15" xfId="35" applyNumberFormat="1" applyFont="1" applyBorder="1" applyAlignment="1">
      <alignment horizontal="right" vertical="center"/>
    </xf>
    <xf numFmtId="165" fontId="4" fillId="0" borderId="16" xfId="35" applyNumberFormat="1" applyFont="1" applyBorder="1" applyAlignment="1">
      <alignment horizontal="right" vertical="center"/>
    </xf>
    <xf numFmtId="165" fontId="4" fillId="0" borderId="18" xfId="35" applyNumberFormat="1" applyFont="1" applyBorder="1" applyAlignment="1">
      <alignment horizontal="right" vertical="center"/>
    </xf>
    <xf numFmtId="165" fontId="4" fillId="0" borderId="19" xfId="35" applyNumberFormat="1" applyFont="1" applyBorder="1" applyAlignment="1">
      <alignment horizontal="right" vertical="center"/>
    </xf>
    <xf numFmtId="165" fontId="4" fillId="0" borderId="20" xfId="35" applyNumberFormat="1" applyFont="1" applyBorder="1" applyAlignment="1">
      <alignment horizontal="right" vertical="center"/>
    </xf>
    <xf numFmtId="165" fontId="4" fillId="9" borderId="26" xfId="21" applyNumberFormat="1" applyFont="1" applyFill="1" applyBorder="1" applyAlignment="1">
      <alignment horizontal="right" vertical="center"/>
    </xf>
    <xf numFmtId="0" fontId="4" fillId="0" borderId="1" xfId="35" applyFont="1" applyBorder="1" applyAlignment="1">
      <alignment horizontal="left" vertical="top" wrapText="1"/>
    </xf>
    <xf numFmtId="3" fontId="12" fillId="0" borderId="1" xfId="0" applyNumberFormat="1" applyFont="1" applyFill="1" applyBorder="1"/>
    <xf numFmtId="0" fontId="4" fillId="0" borderId="0" xfId="31" applyFont="1" applyBorder="1" applyAlignment="1">
      <alignment horizontal="left" vertical="top" wrapText="1"/>
    </xf>
    <xf numFmtId="0" fontId="0" fillId="9" borderId="25" xfId="0" applyFill="1" applyBorder="1"/>
    <xf numFmtId="0" fontId="0" fillId="0" borderId="25" xfId="0" applyBorder="1"/>
    <xf numFmtId="0" fontId="13" fillId="0" borderId="0" xfId="0" applyFont="1" applyFill="1" applyAlignment="1">
      <alignment horizontal="center" wrapText="1"/>
    </xf>
    <xf numFmtId="0" fontId="14" fillId="0" borderId="0" xfId="0" applyFont="1" applyFill="1" applyAlignment="1">
      <alignment horizontal="center" wrapText="1"/>
    </xf>
    <xf numFmtId="0" fontId="0" fillId="0" borderId="32" xfId="0" applyBorder="1"/>
    <xf numFmtId="0" fontId="0" fillId="0" borderId="33" xfId="0" applyBorder="1"/>
    <xf numFmtId="0" fontId="4" fillId="0" borderId="0" xfId="23" applyFont="1" applyFill="1" applyBorder="1" applyAlignment="1">
      <alignment horizontal="left" vertical="top" wrapText="1"/>
    </xf>
    <xf numFmtId="0" fontId="0" fillId="0" borderId="0" xfId="0" applyFill="1" applyBorder="1"/>
    <xf numFmtId="0" fontId="5" fillId="0" borderId="0" xfId="0" applyFont="1" applyFill="1" applyBorder="1"/>
    <xf numFmtId="0" fontId="4" fillId="0" borderId="0" xfId="23" applyFont="1" applyFill="1" applyBorder="1"/>
    <xf numFmtId="0" fontId="3" fillId="0" borderId="0" xfId="23" applyFill="1" applyBorder="1"/>
    <xf numFmtId="0" fontId="4" fillId="0" borderId="0" xfId="23" applyFont="1" applyFill="1" applyBorder="1" applyAlignment="1">
      <alignment horizontal="center" wrapText="1"/>
    </xf>
    <xf numFmtId="165" fontId="4" fillId="0" borderId="0" xfId="23" applyNumberFormat="1" applyFont="1" applyFill="1" applyBorder="1" applyAlignment="1">
      <alignment horizontal="right" vertical="center"/>
    </xf>
    <xf numFmtId="165" fontId="0" fillId="0" borderId="0" xfId="0" applyNumberFormat="1" applyFill="1" applyBorder="1"/>
    <xf numFmtId="0" fontId="2" fillId="0" borderId="0" xfId="0" applyFont="1" applyFill="1" applyBorder="1"/>
    <xf numFmtId="164" fontId="0" fillId="0" borderId="0" xfId="1" applyNumberFormat="1" applyFont="1" applyFill="1" applyBorder="1"/>
    <xf numFmtId="166" fontId="0" fillId="0" borderId="0" xfId="2" applyNumberFormat="1" applyFont="1" applyFill="1" applyBorder="1"/>
    <xf numFmtId="0" fontId="4" fillId="0" borderId="0" xfId="22" applyFont="1" applyFill="1" applyBorder="1" applyAlignment="1">
      <alignment wrapText="1"/>
    </xf>
    <xf numFmtId="0" fontId="3" fillId="0" borderId="0" xfId="22" applyFill="1" applyBorder="1"/>
    <xf numFmtId="0" fontId="4" fillId="0" borderId="0" xfId="22" applyFont="1" applyFill="1" applyBorder="1" applyAlignment="1">
      <alignment horizontal="center" wrapText="1"/>
    </xf>
    <xf numFmtId="0" fontId="4" fillId="0" borderId="0" xfId="22" applyFont="1" applyFill="1" applyBorder="1" applyAlignment="1">
      <alignment horizontal="left" vertical="top" wrapText="1"/>
    </xf>
    <xf numFmtId="165" fontId="4" fillId="0" borderId="0" xfId="22" applyNumberFormat="1" applyFont="1" applyFill="1" applyBorder="1" applyAlignment="1">
      <alignment horizontal="right" vertical="center"/>
    </xf>
    <xf numFmtId="0" fontId="4" fillId="0" borderId="0" xfId="22" applyFont="1" applyFill="1" applyBorder="1" applyAlignment="1">
      <alignment vertical="top" wrapText="1"/>
    </xf>
    <xf numFmtId="0" fontId="10" fillId="0" borderId="0" xfId="23" applyFont="1" applyFill="1" applyBorder="1" applyAlignment="1">
      <alignment vertical="center" wrapText="1"/>
    </xf>
    <xf numFmtId="0" fontId="4" fillId="0" borderId="0" xfId="23" applyFont="1" applyFill="1" applyBorder="1" applyAlignment="1">
      <alignment wrapText="1"/>
    </xf>
    <xf numFmtId="0" fontId="4" fillId="0" borderId="0" xfId="23" applyFont="1" applyFill="1" applyBorder="1" applyAlignment="1">
      <alignment vertical="top" wrapText="1"/>
    </xf>
    <xf numFmtId="0" fontId="15" fillId="8" borderId="0" xfId="0" applyFont="1" applyFill="1"/>
    <xf numFmtId="0" fontId="0" fillId="0" borderId="1" xfId="0" applyBorder="1" applyAlignment="1">
      <alignment horizontal="center"/>
    </xf>
    <xf numFmtId="3" fontId="0" fillId="0" borderId="1" xfId="0" applyNumberFormat="1" applyBorder="1"/>
    <xf numFmtId="1" fontId="0" fillId="0" borderId="1" xfId="0" applyNumberFormat="1" applyBorder="1" applyAlignment="1">
      <alignment horizontal="center"/>
    </xf>
    <xf numFmtId="3" fontId="12" fillId="0" borderId="1" xfId="0" applyNumberFormat="1" applyFont="1" applyBorder="1"/>
    <xf numFmtId="0" fontId="5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0" fillId="0" borderId="0" xfId="0" applyBorder="1"/>
    <xf numFmtId="3" fontId="4" fillId="9" borderId="25" xfId="12" applyNumberFormat="1" applyFont="1" applyFill="1" applyBorder="1" applyAlignment="1">
      <alignment horizontal="right" vertical="center"/>
    </xf>
    <xf numFmtId="0" fontId="0" fillId="5" borderId="26" xfId="0" applyFont="1" applyFill="1" applyBorder="1" applyAlignment="1">
      <alignment vertical="center"/>
    </xf>
    <xf numFmtId="0" fontId="0" fillId="11" borderId="0" xfId="0" applyFill="1" applyBorder="1"/>
    <xf numFmtId="167" fontId="0" fillId="9" borderId="1" xfId="0" applyNumberFormat="1" applyFill="1" applyBorder="1"/>
    <xf numFmtId="167" fontId="0" fillId="0" borderId="1" xfId="0" applyNumberFormat="1" applyBorder="1"/>
    <xf numFmtId="167" fontId="0" fillId="0" borderId="0" xfId="0" applyNumberFormat="1"/>
    <xf numFmtId="0" fontId="0" fillId="9" borderId="25" xfId="0" applyFill="1" applyBorder="1" applyAlignment="1">
      <alignment wrapText="1"/>
    </xf>
    <xf numFmtId="0" fontId="0" fillId="9" borderId="25" xfId="0" applyFill="1" applyBorder="1" applyAlignment="1">
      <alignment horizontal="center" wrapText="1"/>
    </xf>
    <xf numFmtId="167" fontId="0" fillId="0" borderId="1" xfId="0" applyNumberFormat="1" applyBorder="1" applyAlignment="1">
      <alignment wrapText="1"/>
    </xf>
    <xf numFmtId="167" fontId="0" fillId="9" borderId="1" xfId="0" applyNumberFormat="1" applyFill="1" applyBorder="1" applyAlignment="1">
      <alignment wrapText="1"/>
    </xf>
    <xf numFmtId="0" fontId="2" fillId="0" borderId="1" xfId="0" applyFont="1" applyBorder="1"/>
    <xf numFmtId="0" fontId="18" fillId="0" borderId="32" xfId="36" applyFont="1" applyBorder="1"/>
    <xf numFmtId="0" fontId="18" fillId="0" borderId="33" xfId="36" applyFont="1" applyBorder="1"/>
    <xf numFmtId="0" fontId="13" fillId="8" borderId="0" xfId="0" applyFont="1" applyFill="1" applyAlignment="1">
      <alignment horizontal="center" wrapText="1"/>
    </xf>
    <xf numFmtId="0" fontId="2" fillId="9" borderId="21" xfId="0" applyFont="1" applyFill="1" applyBorder="1" applyAlignment="1">
      <alignment horizontal="center"/>
    </xf>
    <xf numFmtId="0" fontId="2" fillId="9" borderId="22" xfId="0" applyFont="1" applyFill="1" applyBorder="1" applyAlignment="1">
      <alignment horizontal="center"/>
    </xf>
    <xf numFmtId="0" fontId="2" fillId="9" borderId="26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 wrapText="1"/>
    </xf>
    <xf numFmtId="0" fontId="6" fillId="0" borderId="22" xfId="0" applyFont="1" applyFill="1" applyBorder="1" applyAlignment="1">
      <alignment horizontal="center" wrapText="1"/>
    </xf>
    <xf numFmtId="0" fontId="6" fillId="0" borderId="26" xfId="0" applyFont="1" applyFill="1" applyBorder="1" applyAlignment="1">
      <alignment horizontal="center" wrapText="1"/>
    </xf>
    <xf numFmtId="0" fontId="6" fillId="2" borderId="21" xfId="0" applyFont="1" applyFill="1" applyBorder="1" applyAlignment="1">
      <alignment horizontal="center" wrapText="1"/>
    </xf>
    <xf numFmtId="0" fontId="6" fillId="2" borderId="22" xfId="0" applyFont="1" applyFill="1" applyBorder="1" applyAlignment="1">
      <alignment horizontal="center" wrapText="1"/>
    </xf>
    <xf numFmtId="0" fontId="6" fillId="2" borderId="26" xfId="0" applyFont="1" applyFill="1" applyBorder="1" applyAlignment="1">
      <alignment horizontal="center" wrapText="1"/>
    </xf>
    <xf numFmtId="0" fontId="9" fillId="6" borderId="21" xfId="0" applyFont="1" applyFill="1" applyBorder="1" applyAlignment="1">
      <alignment horizontal="center" wrapText="1"/>
    </xf>
    <xf numFmtId="0" fontId="9" fillId="6" borderId="22" xfId="0" applyFont="1" applyFill="1" applyBorder="1" applyAlignment="1">
      <alignment horizontal="center" wrapText="1"/>
    </xf>
    <xf numFmtId="0" fontId="9" fillId="6" borderId="26" xfId="0" applyFont="1" applyFill="1" applyBorder="1" applyAlignment="1">
      <alignment horizontal="center" wrapText="1"/>
    </xf>
    <xf numFmtId="0" fontId="6" fillId="6" borderId="21" xfId="0" applyFont="1" applyFill="1" applyBorder="1" applyAlignment="1">
      <alignment horizontal="center" vertical="center" wrapText="1"/>
    </xf>
    <xf numFmtId="0" fontId="6" fillId="6" borderId="22" xfId="0" applyFont="1" applyFill="1" applyBorder="1" applyAlignment="1">
      <alignment horizontal="center" vertical="center" wrapText="1"/>
    </xf>
    <xf numFmtId="0" fontId="6" fillId="6" borderId="26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right" vertical="center" wrapText="1"/>
    </xf>
    <xf numFmtId="0" fontId="9" fillId="5" borderId="1" xfId="0" applyFont="1" applyFill="1" applyBorder="1" applyAlignment="1">
      <alignment horizontal="left" vertical="top" wrapText="1"/>
    </xf>
    <xf numFmtId="0" fontId="6" fillId="5" borderId="1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7" borderId="21" xfId="0" applyFont="1" applyFill="1" applyBorder="1" applyAlignment="1">
      <alignment horizontal="center" vertical="center" wrapText="1"/>
    </xf>
    <xf numFmtId="0" fontId="6" fillId="7" borderId="22" xfId="0" applyFont="1" applyFill="1" applyBorder="1" applyAlignment="1">
      <alignment horizontal="center" vertical="center" wrapText="1"/>
    </xf>
    <xf numFmtId="0" fontId="6" fillId="7" borderId="26" xfId="0" applyFont="1" applyFill="1" applyBorder="1" applyAlignment="1">
      <alignment horizontal="center" vertical="center" wrapText="1"/>
    </xf>
    <xf numFmtId="0" fontId="7" fillId="7" borderId="21" xfId="0" applyFont="1" applyFill="1" applyBorder="1" applyAlignment="1">
      <alignment horizontal="center" vertical="center" wrapText="1"/>
    </xf>
    <xf numFmtId="0" fontId="7" fillId="7" borderId="22" xfId="0" applyFont="1" applyFill="1" applyBorder="1" applyAlignment="1">
      <alignment horizontal="center" vertical="center" wrapText="1"/>
    </xf>
    <xf numFmtId="0" fontId="7" fillId="7" borderId="26" xfId="0" applyFont="1" applyFill="1" applyBorder="1" applyAlignment="1">
      <alignment horizontal="center" vertical="center" wrapText="1"/>
    </xf>
    <xf numFmtId="0" fontId="9" fillId="0" borderId="21" xfId="14" applyFont="1" applyBorder="1" applyAlignment="1">
      <alignment horizontal="center" wrapText="1"/>
    </xf>
    <xf numFmtId="0" fontId="9" fillId="0" borderId="22" xfId="14" applyFont="1" applyBorder="1" applyAlignment="1">
      <alignment horizontal="center" wrapText="1"/>
    </xf>
    <xf numFmtId="0" fontId="9" fillId="0" borderId="26" xfId="14" applyFont="1" applyBorder="1" applyAlignment="1">
      <alignment horizontal="center" wrapText="1"/>
    </xf>
    <xf numFmtId="0" fontId="9" fillId="3" borderId="21" xfId="19" applyFont="1" applyFill="1" applyBorder="1" applyAlignment="1">
      <alignment horizontal="left" vertical="center" wrapText="1"/>
    </xf>
    <xf numFmtId="0" fontId="9" fillId="3" borderId="22" xfId="19" applyFont="1" applyFill="1" applyBorder="1" applyAlignment="1">
      <alignment horizontal="left" vertical="center" wrapText="1"/>
    </xf>
    <xf numFmtId="0" fontId="9" fillId="3" borderId="26" xfId="19" applyFont="1" applyFill="1" applyBorder="1" applyAlignment="1">
      <alignment horizontal="left" vertical="center" wrapText="1"/>
    </xf>
    <xf numFmtId="0" fontId="4" fillId="0" borderId="23" xfId="35" applyFont="1" applyBorder="1" applyAlignment="1">
      <alignment horizontal="left" vertical="top" wrapText="1"/>
    </xf>
    <xf numFmtId="0" fontId="4" fillId="0" borderId="24" xfId="35" applyFont="1" applyBorder="1" applyAlignment="1">
      <alignment horizontal="left" vertical="top" wrapText="1"/>
    </xf>
    <xf numFmtId="0" fontId="4" fillId="0" borderId="17" xfId="35" applyFont="1" applyBorder="1" applyAlignment="1">
      <alignment horizontal="left" vertical="top" wrapText="1"/>
    </xf>
    <xf numFmtId="0" fontId="4" fillId="0" borderId="6" xfId="35" applyFont="1" applyBorder="1" applyAlignment="1">
      <alignment horizontal="left" vertical="top" wrapText="1"/>
    </xf>
    <xf numFmtId="0" fontId="9" fillId="6" borderId="30" xfId="0" applyFont="1" applyFill="1" applyBorder="1" applyAlignment="1">
      <alignment horizontal="center" wrapText="1"/>
    </xf>
    <xf numFmtId="0" fontId="9" fillId="6" borderId="0" xfId="0" applyFont="1" applyFill="1" applyBorder="1" applyAlignment="1">
      <alignment horizontal="center" wrapText="1"/>
    </xf>
    <xf numFmtId="0" fontId="9" fillId="6" borderId="31" xfId="0" applyFont="1" applyFill="1" applyBorder="1" applyAlignment="1">
      <alignment horizontal="center" wrapText="1"/>
    </xf>
    <xf numFmtId="0" fontId="10" fillId="0" borderId="0" xfId="35" applyFont="1" applyBorder="1" applyAlignment="1">
      <alignment horizontal="center" vertical="center" wrapText="1"/>
    </xf>
    <xf numFmtId="0" fontId="4" fillId="0" borderId="23" xfId="35" applyFont="1" applyBorder="1" applyAlignment="1">
      <alignment horizontal="left" wrapText="1"/>
    </xf>
    <xf numFmtId="0" fontId="4" fillId="0" borderId="2" xfId="35" applyFont="1" applyBorder="1" applyAlignment="1">
      <alignment horizontal="left" wrapText="1"/>
    </xf>
    <xf numFmtId="0" fontId="4" fillId="0" borderId="17" xfId="35" applyFont="1" applyBorder="1" applyAlignment="1">
      <alignment horizontal="left" wrapText="1"/>
    </xf>
    <xf numFmtId="0" fontId="4" fillId="0" borderId="6" xfId="35" applyFont="1" applyBorder="1" applyAlignment="1">
      <alignment horizontal="left" wrapText="1"/>
    </xf>
    <xf numFmtId="0" fontId="4" fillId="0" borderId="3" xfId="35" applyFont="1" applyBorder="1" applyAlignment="1">
      <alignment horizontal="center" wrapText="1"/>
    </xf>
    <xf numFmtId="0" fontId="4" fillId="0" borderId="4" xfId="35" applyFont="1" applyBorder="1" applyAlignment="1">
      <alignment horizontal="center" wrapText="1"/>
    </xf>
    <xf numFmtId="0" fontId="4" fillId="0" borderId="5" xfId="35" applyFont="1" applyBorder="1" applyAlignment="1">
      <alignment horizontal="center" wrapText="1"/>
    </xf>
    <xf numFmtId="0" fontId="4" fillId="0" borderId="9" xfId="35" applyFont="1" applyBorder="1" applyAlignment="1">
      <alignment horizontal="center" wrapText="1"/>
    </xf>
    <xf numFmtId="0" fontId="2" fillId="0" borderId="21" xfId="0" applyFont="1" applyBorder="1" applyAlignment="1">
      <alignment horizontal="center" wrapText="1"/>
    </xf>
    <xf numFmtId="0" fontId="2" fillId="0" borderId="22" xfId="0" applyFont="1" applyBorder="1" applyAlignment="1">
      <alignment horizontal="center" wrapText="1"/>
    </xf>
    <xf numFmtId="0" fontId="2" fillId="0" borderId="26" xfId="0" applyFont="1" applyBorder="1" applyAlignment="1">
      <alignment horizontal="center" wrapText="1"/>
    </xf>
    <xf numFmtId="0" fontId="16" fillId="0" borderId="35" xfId="0" applyFont="1" applyBorder="1" applyAlignment="1">
      <alignment horizontal="center" wrapText="1"/>
    </xf>
    <xf numFmtId="0" fontId="2" fillId="0" borderId="27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0" fillId="9" borderId="1" xfId="0" applyFill="1" applyBorder="1" applyAlignment="1">
      <alignment horizontal="center"/>
    </xf>
  </cellXfs>
  <cellStyles count="37">
    <cellStyle name="Hipervínculo" xfId="36" builtinId="8"/>
    <cellStyle name="Millares" xfId="1" builtinId="3"/>
    <cellStyle name="Normal" xfId="0" builtinId="0"/>
    <cellStyle name="Normal_ACTIVIDA FISICA" xfId="32"/>
    <cellStyle name="Normal_Agente material" xfId="19"/>
    <cellStyle name="Normal_ANTIGUEDAD" xfId="25"/>
    <cellStyle name="Normal_Bases" xfId="23"/>
    <cellStyle name="Normal_BASES_1" xfId="22"/>
    <cellStyle name="Normal_CNAE2009" xfId="28"/>
    <cellStyle name="Normal_DESVIACION" xfId="33"/>
    <cellStyle name="Normal_FORMA CONTACTO" xfId="31"/>
    <cellStyle name="Normal_Hoja1" xfId="3"/>
    <cellStyle name="Normal_Hoja10" xfId="11"/>
    <cellStyle name="Normal_Hoja11" xfId="12"/>
    <cellStyle name="Normal_Hoja12" xfId="13"/>
    <cellStyle name="Normal_Hoja13" xfId="15"/>
    <cellStyle name="Normal_Hoja14" xfId="16"/>
    <cellStyle name="Normal_Hoja15" xfId="17"/>
    <cellStyle name="Normal_Hoja16" xfId="18"/>
    <cellStyle name="Normal_Hoja17" xfId="20"/>
    <cellStyle name="Normal_Hoja18" xfId="21"/>
    <cellStyle name="Normal_Hoja3" xfId="4"/>
    <cellStyle name="Normal_Hoja4" xfId="5"/>
    <cellStyle name="Normal_Hoja5" xfId="6"/>
    <cellStyle name="Normal_Hoja6" xfId="7"/>
    <cellStyle name="Normal_Hoja7" xfId="8"/>
    <cellStyle name="Normal_Hoja8" xfId="9"/>
    <cellStyle name="Normal_Hoja9" xfId="10"/>
    <cellStyle name="Normal_MES,DIA,HORA" xfId="29"/>
    <cellStyle name="Normal_MUNICIPIO" xfId="27"/>
    <cellStyle name="Normal_NUEVAS TABLAS" xfId="14"/>
    <cellStyle name="Normal_OCUPACION" xfId="24"/>
    <cellStyle name="Normal_PAIS" xfId="26"/>
    <cellStyle name="Normal_PARTE CUERPO" xfId="35"/>
    <cellStyle name="Normal_TIPO LESION" xfId="34"/>
    <cellStyle name="Normal_TIPOLUGAR, TIPOTRABAJO" xfId="30"/>
    <cellStyle name="Porcentaje" xfId="2" builtinId="5"/>
  </cellStyles>
  <dxfs count="0"/>
  <tableStyles count="0" defaultTableStyle="TableStyleMedium2" defaultPivotStyle="PivotStyleMedium9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opLeftCell="A10" workbookViewId="0">
      <selection activeCell="B27" sqref="B27"/>
    </sheetView>
  </sheetViews>
  <sheetFormatPr baseColWidth="10" defaultColWidth="9.140625" defaultRowHeight="15"/>
  <cols>
    <col min="2" max="2" width="89.28515625" customWidth="1"/>
    <col min="3" max="3" width="26.28515625" customWidth="1"/>
  </cols>
  <sheetData>
    <row r="1" spans="1:13" ht="39" customHeight="1">
      <c r="A1" s="261" t="s">
        <v>696</v>
      </c>
      <c r="B1" s="26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</row>
    <row r="2" spans="1:13" ht="30" customHeight="1">
      <c r="A2" s="216"/>
      <c r="B2" s="217" t="s">
        <v>658</v>
      </c>
      <c r="C2" s="221"/>
      <c r="D2" s="221"/>
      <c r="E2" s="222"/>
      <c r="F2" s="221"/>
      <c r="G2" s="221"/>
      <c r="H2" s="221"/>
      <c r="I2" s="221"/>
      <c r="J2" s="221"/>
      <c r="K2" s="221"/>
      <c r="L2" s="221"/>
      <c r="M2" s="221"/>
    </row>
    <row r="3" spans="1:13">
      <c r="A3" s="218" t="s">
        <v>665</v>
      </c>
      <c r="B3" s="259" t="s">
        <v>661</v>
      </c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</row>
    <row r="4" spans="1:13">
      <c r="A4" s="219" t="s">
        <v>665</v>
      </c>
      <c r="B4" s="260" t="s">
        <v>8</v>
      </c>
      <c r="C4" s="221"/>
      <c r="D4" s="237"/>
      <c r="E4" s="237"/>
      <c r="F4" s="237"/>
      <c r="G4" s="237"/>
      <c r="H4" s="237"/>
      <c r="I4" s="237"/>
      <c r="J4" s="237"/>
      <c r="K4" s="221"/>
      <c r="L4" s="221"/>
      <c r="M4" s="221"/>
    </row>
    <row r="5" spans="1:13">
      <c r="A5" s="219" t="s">
        <v>665</v>
      </c>
      <c r="B5" s="260" t="s">
        <v>17</v>
      </c>
      <c r="C5" s="221"/>
      <c r="D5" s="223"/>
      <c r="E5" s="224"/>
      <c r="F5" s="224"/>
      <c r="G5" s="224"/>
      <c r="H5" s="224"/>
      <c r="I5" s="224"/>
      <c r="J5" s="224"/>
      <c r="K5" s="221"/>
      <c r="L5" s="221"/>
      <c r="M5" s="221"/>
    </row>
    <row r="6" spans="1:13">
      <c r="A6" s="219" t="s">
        <v>666</v>
      </c>
      <c r="B6" s="260" t="s">
        <v>35</v>
      </c>
      <c r="C6" s="221"/>
      <c r="D6" s="238"/>
      <c r="E6" s="238"/>
      <c r="F6" s="238"/>
      <c r="G6" s="238"/>
      <c r="H6" s="238"/>
      <c r="I6" s="238"/>
      <c r="J6" s="238"/>
      <c r="K6" s="221"/>
      <c r="L6" s="221"/>
      <c r="M6" s="221"/>
    </row>
    <row r="7" spans="1:13">
      <c r="A7" s="219" t="s">
        <v>666</v>
      </c>
      <c r="B7" s="260" t="s">
        <v>693</v>
      </c>
      <c r="C7" s="221"/>
      <c r="D7" s="238"/>
      <c r="E7" s="238"/>
      <c r="F7" s="225"/>
      <c r="G7" s="225"/>
      <c r="H7" s="225"/>
      <c r="I7" s="225"/>
      <c r="J7" s="238"/>
      <c r="K7" s="221"/>
      <c r="L7" s="221"/>
      <c r="M7" s="221"/>
    </row>
    <row r="8" spans="1:13">
      <c r="A8" s="219" t="s">
        <v>667</v>
      </c>
      <c r="B8" s="260" t="s">
        <v>78</v>
      </c>
      <c r="C8" s="221"/>
      <c r="D8" s="239"/>
      <c r="E8" s="220"/>
      <c r="F8" s="226"/>
      <c r="G8" s="226"/>
      <c r="H8" s="226"/>
      <c r="I8" s="226"/>
      <c r="J8" s="226"/>
      <c r="K8" s="221"/>
      <c r="L8" s="221"/>
      <c r="M8" s="221"/>
    </row>
    <row r="9" spans="1:13">
      <c r="A9" s="219" t="s">
        <v>668</v>
      </c>
      <c r="B9" s="260" t="s">
        <v>86</v>
      </c>
      <c r="C9" s="221"/>
      <c r="D9" s="239"/>
      <c r="E9" s="220"/>
      <c r="F9" s="226"/>
      <c r="G9" s="226"/>
      <c r="H9" s="226"/>
      <c r="I9" s="226"/>
      <c r="J9" s="226"/>
      <c r="K9" s="221"/>
      <c r="L9" s="221"/>
      <c r="M9" s="221"/>
    </row>
    <row r="10" spans="1:13">
      <c r="A10" s="219" t="s">
        <v>669</v>
      </c>
      <c r="B10" s="260" t="s">
        <v>88</v>
      </c>
      <c r="C10" s="221"/>
      <c r="D10" s="239"/>
      <c r="E10" s="220"/>
      <c r="F10" s="226"/>
      <c r="G10" s="226"/>
      <c r="H10" s="226"/>
      <c r="I10" s="226"/>
      <c r="J10" s="226"/>
      <c r="K10" s="221"/>
      <c r="L10" s="221"/>
      <c r="M10" s="221"/>
    </row>
    <row r="11" spans="1:13">
      <c r="A11" s="219" t="s">
        <v>670</v>
      </c>
      <c r="B11" s="260" t="s">
        <v>125</v>
      </c>
      <c r="C11" s="221"/>
      <c r="D11" s="239"/>
      <c r="E11" s="220"/>
      <c r="F11" s="226"/>
      <c r="G11" s="226"/>
      <c r="H11" s="226"/>
      <c r="I11" s="226"/>
      <c r="J11" s="226"/>
      <c r="K11" s="221"/>
      <c r="L11" s="221"/>
      <c r="M11" s="221"/>
    </row>
    <row r="12" spans="1:13">
      <c r="A12" s="219" t="s">
        <v>671</v>
      </c>
      <c r="B12" s="260" t="s">
        <v>136</v>
      </c>
      <c r="C12" s="221"/>
      <c r="D12" s="239"/>
      <c r="E12" s="239"/>
      <c r="F12" s="226"/>
      <c r="G12" s="226"/>
      <c r="H12" s="226"/>
      <c r="I12" s="226"/>
      <c r="J12" s="226"/>
      <c r="K12" s="221"/>
      <c r="L12" s="221"/>
      <c r="M12" s="221"/>
    </row>
    <row r="13" spans="1:13">
      <c r="A13" s="219" t="s">
        <v>672</v>
      </c>
      <c r="B13" s="260" t="s">
        <v>174</v>
      </c>
      <c r="C13" s="221"/>
      <c r="D13" s="221"/>
      <c r="E13" s="220"/>
      <c r="F13" s="227"/>
      <c r="G13" s="227"/>
      <c r="H13" s="227"/>
      <c r="I13" s="227"/>
      <c r="J13" s="227"/>
      <c r="K13" s="221"/>
      <c r="L13" s="221"/>
      <c r="M13" s="221"/>
    </row>
    <row r="14" spans="1:13">
      <c r="A14" s="219" t="s">
        <v>673</v>
      </c>
      <c r="B14" s="260" t="s">
        <v>254</v>
      </c>
      <c r="C14" s="221"/>
      <c r="D14" s="221"/>
      <c r="E14" s="221"/>
      <c r="F14" s="221"/>
      <c r="G14" s="221"/>
      <c r="H14" s="221"/>
      <c r="I14" s="221"/>
      <c r="J14" s="221"/>
      <c r="K14" s="221"/>
      <c r="L14" s="221"/>
      <c r="M14" s="221"/>
    </row>
    <row r="15" spans="1:13">
      <c r="A15" s="219" t="s">
        <v>674</v>
      </c>
      <c r="B15" s="260" t="s">
        <v>300</v>
      </c>
      <c r="C15" s="221"/>
      <c r="D15" s="221"/>
      <c r="E15" s="228"/>
      <c r="F15" s="221"/>
      <c r="G15" s="221"/>
      <c r="H15" s="221"/>
      <c r="I15" s="221"/>
      <c r="J15" s="221"/>
      <c r="K15" s="221"/>
      <c r="L15" s="221"/>
      <c r="M15" s="221"/>
    </row>
    <row r="16" spans="1:13">
      <c r="A16" s="219" t="s">
        <v>674</v>
      </c>
      <c r="B16" s="260" t="s">
        <v>695</v>
      </c>
      <c r="C16" s="221"/>
      <c r="D16" s="221"/>
      <c r="E16" s="221"/>
      <c r="F16" s="221"/>
      <c r="G16" s="221"/>
      <c r="H16" s="221"/>
      <c r="I16" s="221"/>
      <c r="J16" s="221"/>
      <c r="K16" s="221"/>
      <c r="L16" s="221"/>
      <c r="M16" s="221"/>
    </row>
    <row r="17" spans="1:13">
      <c r="A17" s="219" t="s">
        <v>674</v>
      </c>
      <c r="B17" s="260" t="s">
        <v>302</v>
      </c>
      <c r="C17" s="221"/>
      <c r="D17" s="221"/>
      <c r="E17" s="221"/>
      <c r="F17" s="229"/>
      <c r="G17" s="230"/>
      <c r="H17" s="221"/>
      <c r="I17" s="221"/>
      <c r="J17" s="221"/>
      <c r="K17" s="221"/>
      <c r="L17" s="221"/>
      <c r="M17" s="221"/>
    </row>
    <row r="18" spans="1:13">
      <c r="A18" s="219" t="s">
        <v>674</v>
      </c>
      <c r="B18" s="260" t="s">
        <v>303</v>
      </c>
      <c r="C18" s="221"/>
      <c r="D18" s="221"/>
      <c r="E18" s="221"/>
      <c r="F18" s="229"/>
      <c r="G18" s="230"/>
      <c r="H18" s="221"/>
      <c r="I18" s="221"/>
      <c r="J18" s="221"/>
      <c r="K18" s="221"/>
      <c r="L18" s="221"/>
      <c r="M18" s="221"/>
    </row>
    <row r="19" spans="1:13">
      <c r="A19" s="219" t="s">
        <v>675</v>
      </c>
      <c r="B19" s="260" t="s">
        <v>322</v>
      </c>
      <c r="C19" s="221"/>
      <c r="D19" s="221"/>
      <c r="E19" s="221"/>
      <c r="F19" s="229"/>
      <c r="G19" s="230"/>
      <c r="H19" s="221"/>
      <c r="I19" s="221"/>
      <c r="J19" s="221"/>
      <c r="K19" s="221"/>
      <c r="L19" s="221"/>
      <c r="M19" s="221"/>
    </row>
    <row r="20" spans="1:13">
      <c r="A20" s="219" t="s">
        <v>675</v>
      </c>
      <c r="B20" s="260" t="s">
        <v>324</v>
      </c>
      <c r="C20" s="221"/>
      <c r="D20" s="221"/>
      <c r="E20" s="221"/>
      <c r="F20" s="229"/>
      <c r="G20" s="230"/>
      <c r="H20" s="221"/>
      <c r="I20" s="221"/>
      <c r="J20" s="221"/>
      <c r="K20" s="221"/>
      <c r="L20" s="221"/>
      <c r="M20" s="221"/>
    </row>
    <row r="21" spans="1:13">
      <c r="A21" s="219" t="s">
        <v>676</v>
      </c>
      <c r="B21" s="260" t="s">
        <v>360</v>
      </c>
      <c r="C21" s="221"/>
      <c r="D21" s="221"/>
      <c r="E21" s="221"/>
      <c r="F21" s="229"/>
      <c r="G21" s="230"/>
      <c r="H21" s="221"/>
      <c r="I21" s="221"/>
      <c r="J21" s="221"/>
      <c r="K21" s="221"/>
      <c r="L21" s="221"/>
      <c r="M21" s="221"/>
    </row>
    <row r="22" spans="1:13" ht="17.25" customHeight="1">
      <c r="A22" s="219" t="s">
        <v>677</v>
      </c>
      <c r="B22" s="260" t="s">
        <v>391</v>
      </c>
      <c r="C22" s="221"/>
      <c r="D22" s="221"/>
      <c r="E22" s="221"/>
      <c r="F22" s="221"/>
      <c r="G22" s="221"/>
      <c r="H22" s="221"/>
      <c r="I22" s="221"/>
      <c r="J22" s="221"/>
      <c r="K22" s="221"/>
      <c r="L22" s="221"/>
      <c r="M22" s="221"/>
    </row>
    <row r="23" spans="1:13">
      <c r="A23" s="219" t="s">
        <v>678</v>
      </c>
      <c r="B23" s="260" t="s">
        <v>605</v>
      </c>
      <c r="C23" s="221"/>
      <c r="D23" s="221"/>
      <c r="E23" s="228"/>
      <c r="F23" s="221"/>
      <c r="G23" s="221"/>
      <c r="H23" s="221"/>
      <c r="I23" s="221"/>
      <c r="J23" s="221"/>
      <c r="K23" s="221"/>
      <c r="L23" s="221"/>
      <c r="M23" s="221"/>
    </row>
    <row r="24" spans="1:13" ht="16.5" customHeight="1">
      <c r="A24" s="219" t="s">
        <v>679</v>
      </c>
      <c r="B24" s="260" t="s">
        <v>541</v>
      </c>
      <c r="C24" s="221"/>
      <c r="D24" s="221"/>
      <c r="E24" s="231"/>
      <c r="F24" s="231"/>
      <c r="G24" s="231"/>
      <c r="H24" s="231"/>
      <c r="I24" s="221"/>
      <c r="J24" s="232"/>
      <c r="K24" s="221"/>
      <c r="L24" s="221"/>
      <c r="M24" s="221"/>
    </row>
    <row r="25" spans="1:13">
      <c r="A25" s="219" t="s">
        <v>680</v>
      </c>
      <c r="B25" s="260" t="s">
        <v>600</v>
      </c>
      <c r="C25" s="221"/>
      <c r="D25" s="221"/>
      <c r="E25" s="231"/>
      <c r="F25" s="233"/>
      <c r="G25" s="233"/>
      <c r="H25" s="233"/>
      <c r="I25" s="231"/>
      <c r="J25" s="2"/>
      <c r="K25" s="221"/>
      <c r="L25" s="221"/>
      <c r="M25" s="221"/>
    </row>
    <row r="26" spans="1:13">
      <c r="A26" s="219" t="s">
        <v>681</v>
      </c>
      <c r="B26" s="260" t="s">
        <v>602</v>
      </c>
      <c r="C26" s="221"/>
      <c r="D26" s="221"/>
      <c r="E26" s="234"/>
      <c r="F26" s="235"/>
      <c r="G26" s="235"/>
      <c r="H26" s="235"/>
      <c r="I26" s="235"/>
      <c r="J26" s="230"/>
      <c r="K26" s="221"/>
      <c r="L26" s="221"/>
      <c r="M26" s="221"/>
    </row>
    <row r="27" spans="1:13">
      <c r="A27" s="219" t="s">
        <v>682</v>
      </c>
      <c r="B27" s="260" t="s">
        <v>659</v>
      </c>
      <c r="C27" s="221"/>
      <c r="D27" s="221"/>
      <c r="E27" s="234"/>
      <c r="F27" s="235"/>
      <c r="G27" s="235"/>
      <c r="H27" s="235"/>
      <c r="I27" s="235"/>
      <c r="J27" s="230"/>
      <c r="K27" s="221"/>
      <c r="L27" s="221"/>
      <c r="M27" s="221"/>
    </row>
    <row r="28" spans="1:13">
      <c r="A28" s="219" t="s">
        <v>682</v>
      </c>
      <c r="B28" s="260" t="s">
        <v>660</v>
      </c>
      <c r="C28" s="221"/>
      <c r="D28" s="221"/>
      <c r="E28" s="234"/>
      <c r="F28" s="235"/>
      <c r="G28" s="235"/>
      <c r="H28" s="235"/>
      <c r="I28" s="235"/>
      <c r="J28" s="230"/>
      <c r="K28" s="221"/>
      <c r="L28" s="221"/>
      <c r="M28" s="221"/>
    </row>
    <row r="29" spans="1:13">
      <c r="C29" s="234"/>
      <c r="D29" s="235"/>
      <c r="E29" s="235"/>
      <c r="F29" s="235"/>
      <c r="G29" s="235"/>
      <c r="H29" s="230"/>
      <c r="I29" s="221"/>
      <c r="J29" s="221"/>
      <c r="K29" s="221"/>
      <c r="L29" s="221"/>
      <c r="M29" s="221"/>
    </row>
    <row r="30" spans="1:13" ht="11.25" customHeight="1">
      <c r="C30" s="236"/>
      <c r="D30" s="235"/>
      <c r="E30" s="235"/>
      <c r="F30" s="235"/>
      <c r="G30" s="235"/>
      <c r="H30" s="230"/>
      <c r="I30" s="221"/>
      <c r="J30" s="221"/>
      <c r="K30" s="221"/>
      <c r="L30" s="221"/>
      <c r="M30" s="221"/>
    </row>
    <row r="31" spans="1:13" hidden="1">
      <c r="C31" s="221"/>
      <c r="D31" s="221"/>
      <c r="E31" s="221"/>
      <c r="F31" s="221"/>
      <c r="G31" s="221"/>
      <c r="H31" s="221"/>
      <c r="I31" s="221"/>
      <c r="J31" s="221"/>
      <c r="K31" s="221"/>
      <c r="L31" s="221"/>
      <c r="M31" s="221"/>
    </row>
  </sheetData>
  <mergeCells count="1">
    <mergeCell ref="A1:B1"/>
  </mergeCells>
  <hyperlinks>
    <hyperlink ref="B3" location="'ATJI-1'!B4" display="Evolución del nº de accidentes con baja en jornada. Sector Industria  2001-2015"/>
    <hyperlink ref="B4" location="'ATJI-1'!B23" display="Accidentes de trabajo según grado de lesión"/>
    <hyperlink ref="B5" location="'ATJI-1'!B32" display="Accidentes con baja en jornada de trabajo según grado de lesión y lugar del accidente"/>
    <hyperlink ref="B6" location="'ATJI-2'!B2" display="Accidentes con baja en jornada de trabajo según grado de lesión y sexo"/>
    <hyperlink ref="B7" location="'ATJI-2'!B9" display="Accidentes con baja en jornada de trabajo según grado de lesión y grupo de edad"/>
    <hyperlink ref="B8" location="'ATJI-3'!B2" display="Accidentes con baja en jornada de trabajo según grado de lesión y ocupación del trabajador"/>
    <hyperlink ref="B9" location="'ATJI-4'!B2" display="Accidentes con baja en jornada de trabajo según grado de lesión y antigüedad en el puesto"/>
    <hyperlink ref="B10" location="'ATJI-5'!B2" display="Accidentes con baja en jornada de trabajo según grado de lesión y nacionalidad del trabajador"/>
    <hyperlink ref="B11" location="'ATJI-6'!B6" display="Accidentes con baja en jornada de trabajo según grado de lesión y país del trabajador"/>
    <hyperlink ref="B12" location="'ATJI-7'!B2" display="Accidentes con baja en jornada de trabajo según grado de lesión y tamaño de la empresa"/>
    <hyperlink ref="B13" location="'ATJI-8'!B2" display="Accidentes con baja en jornada de trabajo según grado de lesión y municipio "/>
    <hyperlink ref="B14" location="'ATJI-9'!B2" display="Accidentes con baja en jornada de trabajo según  grado de lesión y actividad económica"/>
    <hyperlink ref="B15" location="'ATJI-10'!B2" display="Accidentes con baja en jornada de trabajo según  grado de lesión y mes"/>
    <hyperlink ref="B16" location="'ATJI-10'!B19" display="Accidentes con baja en jornada de trabajo según  grado de lesión y día de la semana"/>
    <hyperlink ref="B17" location="'ATJI-10'!B31" display="Accidentes con baja en jornada de trabajo según  grado de lesión y hora del dia"/>
    <hyperlink ref="B18" location="'ATJI-10'!B60" display="Accidentes con baja en jornada de trabajo según  grado de lesión y hora de trabajo"/>
    <hyperlink ref="B19" location="'ATJI-11'!B2" display="Accidentes con baja en jornada de trabajo según grado de lesión y tipo de lugar"/>
    <hyperlink ref="B20" location="'ATJI-11'!B18" display="Accidentes con baja en jornada de trabajo según grado de lesión y tipo de trabajo"/>
    <hyperlink ref="B21" location="'ATJI-12'!B2" display="Accidentes con baja en jornada de trabajo según  grado de lesión y forma contacto"/>
    <hyperlink ref="B22" location="'ATJI-13'!B2" display="Accidentes con baja en jornada de trabajo según  grado de lesión y actividad física específica"/>
    <hyperlink ref="B23" location="'ATJI-14'!B2" display="Accidentes con baja en jornada de trabajo según  grado de lesión y desviación"/>
    <hyperlink ref="B24" location="'ATJI-15'!B2" display="Accidentes con baja en jornada de trabajo según grado de la lesión y agente material asociado a la desviación"/>
    <hyperlink ref="B25" location="'ATJI-16'!B2" display="Accidentes con baja en jornada de trabajo según grado y tipo de lesión"/>
    <hyperlink ref="B26" location="'ATJI-17'!B2" display="Accidentes con baja en jornada de trabajo según grado y parte de cuerpo"/>
    <hyperlink ref="B27" location="'ATJI-18'!B2" display="INDICES DE INCIDENCIA DE ACCIDENTES CON BAJA EN JORNADA SEGÚN SECTOR DE ACTIVIDAD Y GRADO DE LESIÓN. Región de Murcia 2012-2015"/>
    <hyperlink ref="B28" location="'ATJI-18'!B13" display="Indices de incidencia de accidentes con baja en jornada según sector de actividad y sexo. Región de Murcia 2015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workbookViewId="0">
      <selection activeCell="B2" sqref="B2:H2"/>
    </sheetView>
  </sheetViews>
  <sheetFormatPr baseColWidth="10" defaultRowHeight="15"/>
  <cols>
    <col min="2" max="2" width="35.42578125" customWidth="1"/>
  </cols>
  <sheetData>
    <row r="1" spans="1:8">
      <c r="B1" s="94"/>
      <c r="C1" s="94"/>
      <c r="D1" s="94"/>
      <c r="E1" s="94"/>
      <c r="F1" s="94"/>
      <c r="G1" s="94"/>
      <c r="H1" s="94"/>
    </row>
    <row r="2" spans="1:8">
      <c r="B2" s="284" t="s">
        <v>254</v>
      </c>
      <c r="C2" s="285"/>
      <c r="D2" s="285"/>
      <c r="E2" s="285"/>
      <c r="F2" s="285"/>
      <c r="G2" s="285"/>
      <c r="H2" s="286"/>
    </row>
    <row r="3" spans="1:8" ht="15.75" customHeight="1">
      <c r="A3" s="146"/>
      <c r="B3" s="163" t="s">
        <v>255</v>
      </c>
      <c r="C3" s="82" t="s">
        <v>10</v>
      </c>
      <c r="D3" s="82" t="s">
        <v>11</v>
      </c>
      <c r="E3" s="75" t="s">
        <v>4</v>
      </c>
      <c r="F3" s="75" t="s">
        <v>5</v>
      </c>
      <c r="G3" s="75" t="s">
        <v>6</v>
      </c>
      <c r="H3" s="95" t="s">
        <v>7</v>
      </c>
    </row>
    <row r="4" spans="1:8" ht="15.75" customHeight="1">
      <c r="B4" s="164" t="s">
        <v>616</v>
      </c>
      <c r="C4" s="162">
        <v>1</v>
      </c>
      <c r="D4" s="68">
        <f>C4/C$89*100</f>
        <v>3.2552083333333329E-2</v>
      </c>
      <c r="E4" s="96">
        <v>1</v>
      </c>
      <c r="F4" s="96">
        <v>0</v>
      </c>
      <c r="G4" s="96">
        <v>0</v>
      </c>
      <c r="H4" s="96">
        <v>0</v>
      </c>
    </row>
    <row r="5" spans="1:8">
      <c r="B5" s="164" t="s">
        <v>176</v>
      </c>
      <c r="C5" s="162">
        <v>36</v>
      </c>
      <c r="D5" s="68">
        <f t="shared" ref="D5:D68" si="0">C5/C$89*100</f>
        <v>1.171875</v>
      </c>
      <c r="E5" s="96">
        <v>35</v>
      </c>
      <c r="F5" s="96">
        <v>0</v>
      </c>
      <c r="G5" s="96">
        <v>0</v>
      </c>
      <c r="H5" s="96">
        <v>1</v>
      </c>
    </row>
    <row r="6" spans="1:8">
      <c r="B6" s="164" t="s">
        <v>177</v>
      </c>
      <c r="C6" s="162">
        <v>7</v>
      </c>
      <c r="D6" s="68">
        <f t="shared" si="0"/>
        <v>0.22786458333333334</v>
      </c>
      <c r="E6" s="96">
        <v>7</v>
      </c>
      <c r="F6" s="96">
        <v>0</v>
      </c>
      <c r="G6" s="96">
        <v>0</v>
      </c>
      <c r="H6" s="96">
        <v>0</v>
      </c>
    </row>
    <row r="7" spans="1:8" ht="24">
      <c r="B7" s="164" t="s">
        <v>178</v>
      </c>
      <c r="C7" s="162">
        <v>1</v>
      </c>
      <c r="D7" s="68">
        <f t="shared" si="0"/>
        <v>3.2552083333333329E-2</v>
      </c>
      <c r="E7" s="96">
        <v>0</v>
      </c>
      <c r="F7" s="96">
        <v>1</v>
      </c>
      <c r="G7" s="96">
        <v>0</v>
      </c>
      <c r="H7" s="96">
        <v>0</v>
      </c>
    </row>
    <row r="8" spans="1:8" ht="24">
      <c r="B8" s="164" t="s">
        <v>179</v>
      </c>
      <c r="C8" s="162">
        <v>726</v>
      </c>
      <c r="D8" s="68">
        <f t="shared" si="0"/>
        <v>23.6328125</v>
      </c>
      <c r="E8" s="96">
        <v>726</v>
      </c>
      <c r="F8" s="96">
        <v>0</v>
      </c>
      <c r="G8" s="96">
        <v>0</v>
      </c>
      <c r="H8" s="96">
        <v>0</v>
      </c>
    </row>
    <row r="9" spans="1:8" ht="24">
      <c r="B9" s="164" t="s">
        <v>180</v>
      </c>
      <c r="C9" s="162">
        <v>16</v>
      </c>
      <c r="D9" s="68">
        <f t="shared" si="0"/>
        <v>0.52083333333333326</v>
      </c>
      <c r="E9" s="96">
        <v>16</v>
      </c>
      <c r="F9" s="96">
        <v>0</v>
      </c>
      <c r="G9" s="96">
        <v>0</v>
      </c>
      <c r="H9" s="96">
        <v>0</v>
      </c>
    </row>
    <row r="10" spans="1:8" ht="24">
      <c r="B10" s="164" t="s">
        <v>181</v>
      </c>
      <c r="C10" s="162">
        <v>338</v>
      </c>
      <c r="D10" s="68">
        <f t="shared" si="0"/>
        <v>11.002604166666668</v>
      </c>
      <c r="E10" s="96">
        <v>335</v>
      </c>
      <c r="F10" s="96">
        <v>3</v>
      </c>
      <c r="G10" s="96">
        <v>0</v>
      </c>
      <c r="H10" s="96">
        <v>0</v>
      </c>
    </row>
    <row r="11" spans="1:8" ht="24">
      <c r="B11" s="164" t="s">
        <v>182</v>
      </c>
      <c r="C11" s="162">
        <v>2</v>
      </c>
      <c r="D11" s="68">
        <f t="shared" si="0"/>
        <v>6.5104166666666657E-2</v>
      </c>
      <c r="E11" s="96">
        <v>2</v>
      </c>
      <c r="F11" s="96">
        <v>0</v>
      </c>
      <c r="G11" s="96">
        <v>0</v>
      </c>
      <c r="H11" s="96">
        <v>0</v>
      </c>
    </row>
    <row r="12" spans="1:8">
      <c r="B12" s="164" t="s">
        <v>183</v>
      </c>
      <c r="C12" s="162">
        <v>25</v>
      </c>
      <c r="D12" s="68">
        <f t="shared" si="0"/>
        <v>0.81380208333333337</v>
      </c>
      <c r="E12" s="96">
        <v>25</v>
      </c>
      <c r="F12" s="96">
        <v>0</v>
      </c>
      <c r="G12" s="96">
        <v>0</v>
      </c>
      <c r="H12" s="96">
        <v>0</v>
      </c>
    </row>
    <row r="13" spans="1:8" ht="36">
      <c r="B13" s="164" t="s">
        <v>184</v>
      </c>
      <c r="C13" s="162">
        <v>12</v>
      </c>
      <c r="D13" s="68">
        <f t="shared" si="0"/>
        <v>0.390625</v>
      </c>
      <c r="E13" s="96">
        <v>12</v>
      </c>
      <c r="F13" s="96">
        <v>0</v>
      </c>
      <c r="G13" s="96">
        <v>0</v>
      </c>
      <c r="H13" s="96">
        <v>0</v>
      </c>
    </row>
    <row r="14" spans="1:8" ht="24">
      <c r="B14" s="164" t="s">
        <v>185</v>
      </c>
      <c r="C14" s="162">
        <v>71</v>
      </c>
      <c r="D14" s="68">
        <f t="shared" si="0"/>
        <v>2.311197916666667</v>
      </c>
      <c r="E14" s="96">
        <v>71</v>
      </c>
      <c r="F14" s="96">
        <v>0</v>
      </c>
      <c r="G14" s="96">
        <v>0</v>
      </c>
      <c r="H14" s="96">
        <v>0</v>
      </c>
    </row>
    <row r="15" spans="1:8" ht="24">
      <c r="B15" s="164" t="s">
        <v>186</v>
      </c>
      <c r="C15" s="162">
        <v>107</v>
      </c>
      <c r="D15" s="68">
        <f t="shared" si="0"/>
        <v>3.4830729166666665</v>
      </c>
      <c r="E15" s="96">
        <v>107</v>
      </c>
      <c r="F15" s="96">
        <v>0</v>
      </c>
      <c r="G15" s="96">
        <v>0</v>
      </c>
      <c r="H15" s="96">
        <v>0</v>
      </c>
    </row>
    <row r="16" spans="1:8" ht="24">
      <c r="B16" s="164" t="s">
        <v>187</v>
      </c>
      <c r="C16" s="162">
        <v>13</v>
      </c>
      <c r="D16" s="68">
        <f t="shared" si="0"/>
        <v>0.42317708333333331</v>
      </c>
      <c r="E16" s="96">
        <v>13</v>
      </c>
      <c r="F16" s="96">
        <v>0</v>
      </c>
      <c r="G16" s="96">
        <v>0</v>
      </c>
      <c r="H16" s="96">
        <v>0</v>
      </c>
    </row>
    <row r="17" spans="2:8">
      <c r="B17" s="164" t="s">
        <v>188</v>
      </c>
      <c r="C17" s="162">
        <v>48</v>
      </c>
      <c r="D17" s="68">
        <f t="shared" si="0"/>
        <v>1.5625</v>
      </c>
      <c r="E17" s="96">
        <v>47</v>
      </c>
      <c r="F17" s="96">
        <v>1</v>
      </c>
      <c r="G17" s="96">
        <v>0</v>
      </c>
      <c r="H17" s="96">
        <v>0</v>
      </c>
    </row>
    <row r="18" spans="2:8">
      <c r="B18" s="164" t="s">
        <v>189</v>
      </c>
      <c r="C18" s="162">
        <v>2</v>
      </c>
      <c r="D18" s="68">
        <f t="shared" si="0"/>
        <v>6.5104166666666657E-2</v>
      </c>
      <c r="E18" s="96">
        <v>1</v>
      </c>
      <c r="F18" s="96">
        <v>1</v>
      </c>
      <c r="G18" s="96">
        <v>0</v>
      </c>
      <c r="H18" s="96">
        <v>0</v>
      </c>
    </row>
    <row r="19" spans="2:8">
      <c r="B19" s="164" t="s">
        <v>190</v>
      </c>
      <c r="C19" s="162">
        <v>2</v>
      </c>
      <c r="D19" s="68">
        <f t="shared" si="0"/>
        <v>6.5104166666666657E-2</v>
      </c>
      <c r="E19" s="96">
        <v>2</v>
      </c>
      <c r="F19" s="96">
        <v>0</v>
      </c>
      <c r="G19" s="96">
        <v>0</v>
      </c>
      <c r="H19" s="96">
        <v>0</v>
      </c>
    </row>
    <row r="20" spans="2:8">
      <c r="B20" s="164" t="s">
        <v>191</v>
      </c>
      <c r="C20" s="162">
        <v>2</v>
      </c>
      <c r="D20" s="68">
        <f t="shared" si="0"/>
        <v>6.5104166666666657E-2</v>
      </c>
      <c r="E20" s="96">
        <v>2</v>
      </c>
      <c r="F20" s="96">
        <v>0</v>
      </c>
      <c r="G20" s="96">
        <v>0</v>
      </c>
      <c r="H20" s="96">
        <v>0</v>
      </c>
    </row>
    <row r="21" spans="2:8">
      <c r="B21" s="164" t="s">
        <v>192</v>
      </c>
      <c r="C21" s="162">
        <v>14</v>
      </c>
      <c r="D21" s="68">
        <f t="shared" si="0"/>
        <v>0.45572916666666669</v>
      </c>
      <c r="E21" s="96">
        <v>14</v>
      </c>
      <c r="F21" s="96">
        <v>0</v>
      </c>
      <c r="G21" s="96">
        <v>0</v>
      </c>
      <c r="H21" s="96">
        <v>0</v>
      </c>
    </row>
    <row r="22" spans="2:8" ht="24">
      <c r="B22" s="164" t="s">
        <v>193</v>
      </c>
      <c r="C22" s="162">
        <v>13</v>
      </c>
      <c r="D22" s="68">
        <f t="shared" si="0"/>
        <v>0.42317708333333331</v>
      </c>
      <c r="E22" s="96">
        <v>13</v>
      </c>
      <c r="F22" s="96">
        <v>0</v>
      </c>
      <c r="G22" s="96">
        <v>0</v>
      </c>
      <c r="H22" s="96">
        <v>0</v>
      </c>
    </row>
    <row r="23" spans="2:8" ht="48">
      <c r="B23" s="164" t="s">
        <v>194</v>
      </c>
      <c r="C23" s="162">
        <v>36</v>
      </c>
      <c r="D23" s="68">
        <f t="shared" si="0"/>
        <v>1.171875</v>
      </c>
      <c r="E23" s="96">
        <v>36</v>
      </c>
      <c r="F23" s="96">
        <v>0</v>
      </c>
      <c r="G23" s="96">
        <v>0</v>
      </c>
      <c r="H23" s="96">
        <v>0</v>
      </c>
    </row>
    <row r="24" spans="2:8">
      <c r="B24" s="164" t="s">
        <v>195</v>
      </c>
      <c r="C24" s="162">
        <v>14</v>
      </c>
      <c r="D24" s="68">
        <f t="shared" si="0"/>
        <v>0.45572916666666669</v>
      </c>
      <c r="E24" s="96">
        <v>14</v>
      </c>
      <c r="F24" s="96">
        <v>0</v>
      </c>
      <c r="G24" s="96">
        <v>0</v>
      </c>
      <c r="H24" s="96">
        <v>0</v>
      </c>
    </row>
    <row r="25" spans="2:8">
      <c r="B25" s="164" t="s">
        <v>196</v>
      </c>
      <c r="C25" s="162">
        <v>12</v>
      </c>
      <c r="D25" s="68">
        <f t="shared" si="0"/>
        <v>0.390625</v>
      </c>
      <c r="E25" s="96">
        <v>11</v>
      </c>
      <c r="F25" s="96">
        <v>1</v>
      </c>
      <c r="G25" s="96">
        <v>0</v>
      </c>
      <c r="H25" s="96">
        <v>0</v>
      </c>
    </row>
    <row r="26" spans="2:8" ht="24">
      <c r="B26" s="164" t="s">
        <v>197</v>
      </c>
      <c r="C26" s="162">
        <v>56</v>
      </c>
      <c r="D26" s="68">
        <f t="shared" si="0"/>
        <v>1.8229166666666667</v>
      </c>
      <c r="E26" s="96">
        <v>56</v>
      </c>
      <c r="F26" s="96">
        <v>0</v>
      </c>
      <c r="G26" s="96">
        <v>0</v>
      </c>
      <c r="H26" s="96">
        <v>0</v>
      </c>
    </row>
    <row r="27" spans="2:8" ht="24">
      <c r="B27" s="164" t="s">
        <v>198</v>
      </c>
      <c r="C27" s="162">
        <v>4</v>
      </c>
      <c r="D27" s="68">
        <f t="shared" si="0"/>
        <v>0.13020833333333331</v>
      </c>
      <c r="E27" s="96">
        <v>4</v>
      </c>
      <c r="F27" s="96">
        <v>0</v>
      </c>
      <c r="G27" s="96">
        <v>0</v>
      </c>
      <c r="H27" s="96">
        <v>0</v>
      </c>
    </row>
    <row r="28" spans="2:8" ht="24">
      <c r="B28" s="164" t="s">
        <v>199</v>
      </c>
      <c r="C28" s="162">
        <v>38</v>
      </c>
      <c r="D28" s="68">
        <f t="shared" si="0"/>
        <v>1.2369791666666665</v>
      </c>
      <c r="E28" s="96">
        <v>38</v>
      </c>
      <c r="F28" s="96">
        <v>0</v>
      </c>
      <c r="G28" s="96">
        <v>0</v>
      </c>
      <c r="H28" s="96">
        <v>0</v>
      </c>
    </row>
    <row r="29" spans="2:8" ht="24">
      <c r="B29" s="164" t="s">
        <v>200</v>
      </c>
      <c r="C29" s="162">
        <v>27</v>
      </c>
      <c r="D29" s="68">
        <f t="shared" si="0"/>
        <v>0.87890625</v>
      </c>
      <c r="E29" s="96">
        <v>27</v>
      </c>
      <c r="F29" s="96">
        <v>0</v>
      </c>
      <c r="G29" s="96">
        <v>0</v>
      </c>
      <c r="H29" s="96">
        <v>0</v>
      </c>
    </row>
    <row r="30" spans="2:8">
      <c r="B30" s="164" t="s">
        <v>201</v>
      </c>
      <c r="C30" s="162">
        <v>4</v>
      </c>
      <c r="D30" s="68">
        <f t="shared" si="0"/>
        <v>0.13020833333333331</v>
      </c>
      <c r="E30" s="96">
        <v>4</v>
      </c>
      <c r="F30" s="96">
        <v>0</v>
      </c>
      <c r="G30" s="96">
        <v>0</v>
      </c>
      <c r="H30" s="96">
        <v>0</v>
      </c>
    </row>
    <row r="31" spans="2:8" ht="48">
      <c r="B31" s="164" t="s">
        <v>202</v>
      </c>
      <c r="C31" s="162">
        <v>28</v>
      </c>
      <c r="D31" s="68">
        <f t="shared" si="0"/>
        <v>0.91145833333333337</v>
      </c>
      <c r="E31" s="96">
        <v>28</v>
      </c>
      <c r="F31" s="96">
        <v>0</v>
      </c>
      <c r="G31" s="96">
        <v>0</v>
      </c>
      <c r="H31" s="96">
        <v>0</v>
      </c>
    </row>
    <row r="32" spans="2:8" ht="24">
      <c r="B32" s="164" t="s">
        <v>617</v>
      </c>
      <c r="C32" s="162">
        <v>2</v>
      </c>
      <c r="D32" s="68">
        <f t="shared" si="0"/>
        <v>6.5104166666666657E-2</v>
      </c>
      <c r="E32" s="96">
        <v>2</v>
      </c>
      <c r="F32" s="96">
        <v>0</v>
      </c>
      <c r="G32" s="96">
        <v>0</v>
      </c>
      <c r="H32" s="96">
        <v>0</v>
      </c>
    </row>
    <row r="33" spans="2:8" ht="36">
      <c r="B33" s="164" t="s">
        <v>203</v>
      </c>
      <c r="C33" s="162">
        <v>9</v>
      </c>
      <c r="D33" s="68">
        <f t="shared" si="0"/>
        <v>0.29296875</v>
      </c>
      <c r="E33" s="96">
        <v>9</v>
      </c>
      <c r="F33" s="96">
        <v>0</v>
      </c>
      <c r="G33" s="96">
        <v>0</v>
      </c>
      <c r="H33" s="96">
        <v>0</v>
      </c>
    </row>
    <row r="34" spans="2:8" ht="48">
      <c r="B34" s="164" t="s">
        <v>204</v>
      </c>
      <c r="C34" s="162">
        <v>39</v>
      </c>
      <c r="D34" s="68">
        <f t="shared" si="0"/>
        <v>1.26953125</v>
      </c>
      <c r="E34" s="96">
        <v>39</v>
      </c>
      <c r="F34" s="96">
        <v>0</v>
      </c>
      <c r="G34" s="96">
        <v>0</v>
      </c>
      <c r="H34" s="96">
        <v>0</v>
      </c>
    </row>
    <row r="35" spans="2:8" ht="24">
      <c r="B35" s="164" t="s">
        <v>205</v>
      </c>
      <c r="C35" s="162">
        <v>31</v>
      </c>
      <c r="D35" s="68">
        <f t="shared" si="0"/>
        <v>1.0091145833333335</v>
      </c>
      <c r="E35" s="96">
        <v>31</v>
      </c>
      <c r="F35" s="96">
        <v>0</v>
      </c>
      <c r="G35" s="96">
        <v>0</v>
      </c>
      <c r="H35" s="96">
        <v>0</v>
      </c>
    </row>
    <row r="36" spans="2:8" ht="24">
      <c r="B36" s="164" t="s">
        <v>206</v>
      </c>
      <c r="C36" s="162">
        <v>1</v>
      </c>
      <c r="D36" s="68">
        <f t="shared" si="0"/>
        <v>3.2552083333333329E-2</v>
      </c>
      <c r="E36" s="96">
        <v>1</v>
      </c>
      <c r="F36" s="96">
        <v>0</v>
      </c>
      <c r="G36" s="96">
        <v>0</v>
      </c>
      <c r="H36" s="96">
        <v>0</v>
      </c>
    </row>
    <row r="37" spans="2:8" ht="24">
      <c r="B37" s="164" t="s">
        <v>207</v>
      </c>
      <c r="C37" s="162">
        <v>6</v>
      </c>
      <c r="D37" s="68">
        <f t="shared" si="0"/>
        <v>0.1953125</v>
      </c>
      <c r="E37" s="96">
        <v>6</v>
      </c>
      <c r="F37" s="96">
        <v>0</v>
      </c>
      <c r="G37" s="96">
        <v>0</v>
      </c>
      <c r="H37" s="96">
        <v>0</v>
      </c>
    </row>
    <row r="38" spans="2:8" ht="24">
      <c r="B38" s="164" t="s">
        <v>208</v>
      </c>
      <c r="C38" s="162">
        <v>5</v>
      </c>
      <c r="D38" s="68">
        <f t="shared" si="0"/>
        <v>0.16276041666666669</v>
      </c>
      <c r="E38" s="96">
        <v>5</v>
      </c>
      <c r="F38" s="96">
        <v>0</v>
      </c>
      <c r="G38" s="96">
        <v>0</v>
      </c>
      <c r="H38" s="96">
        <v>0</v>
      </c>
    </row>
    <row r="39" spans="2:8">
      <c r="B39" s="164" t="s">
        <v>209</v>
      </c>
      <c r="C39" s="162">
        <v>16</v>
      </c>
      <c r="D39" s="68">
        <f t="shared" si="0"/>
        <v>0.52083333333333326</v>
      </c>
      <c r="E39" s="96">
        <v>15</v>
      </c>
      <c r="F39" s="96">
        <v>1</v>
      </c>
      <c r="G39" s="96">
        <v>0</v>
      </c>
      <c r="H39" s="96">
        <v>0</v>
      </c>
    </row>
    <row r="40" spans="2:8">
      <c r="B40" s="164" t="s">
        <v>210</v>
      </c>
      <c r="C40" s="162">
        <v>140</v>
      </c>
      <c r="D40" s="68">
        <f t="shared" si="0"/>
        <v>4.5572916666666661</v>
      </c>
      <c r="E40" s="96">
        <v>140</v>
      </c>
      <c r="F40" s="96">
        <v>0</v>
      </c>
      <c r="G40" s="96">
        <v>0</v>
      </c>
      <c r="H40" s="96">
        <v>0</v>
      </c>
    </row>
    <row r="41" spans="2:8" ht="24">
      <c r="B41" s="164" t="s">
        <v>211</v>
      </c>
      <c r="C41" s="162">
        <v>20</v>
      </c>
      <c r="D41" s="68">
        <f t="shared" si="0"/>
        <v>0.65104166666666674</v>
      </c>
      <c r="E41" s="96">
        <v>20</v>
      </c>
      <c r="F41" s="96">
        <v>0</v>
      </c>
      <c r="G41" s="96">
        <v>0</v>
      </c>
      <c r="H41" s="96">
        <v>0</v>
      </c>
    </row>
    <row r="42" spans="2:8" ht="24">
      <c r="B42" s="164" t="s">
        <v>212</v>
      </c>
      <c r="C42" s="162">
        <v>2</v>
      </c>
      <c r="D42" s="68">
        <f t="shared" si="0"/>
        <v>6.5104166666666657E-2</v>
      </c>
      <c r="E42" s="96">
        <v>2</v>
      </c>
      <c r="F42" s="96">
        <v>0</v>
      </c>
      <c r="G42" s="96">
        <v>0</v>
      </c>
      <c r="H42" s="96">
        <v>0</v>
      </c>
    </row>
    <row r="43" spans="2:8" ht="24">
      <c r="B43" s="164" t="s">
        <v>213</v>
      </c>
      <c r="C43" s="162">
        <v>10</v>
      </c>
      <c r="D43" s="68">
        <f t="shared" si="0"/>
        <v>0.32552083333333337</v>
      </c>
      <c r="E43" s="96">
        <v>10</v>
      </c>
      <c r="F43" s="96">
        <v>0</v>
      </c>
      <c r="G43" s="96">
        <v>0</v>
      </c>
      <c r="H43" s="96">
        <v>0</v>
      </c>
    </row>
    <row r="44" spans="2:8">
      <c r="B44" s="164" t="s">
        <v>214</v>
      </c>
      <c r="C44" s="162">
        <v>2</v>
      </c>
      <c r="D44" s="68">
        <f t="shared" si="0"/>
        <v>6.5104166666666657E-2</v>
      </c>
      <c r="E44" s="96">
        <v>2</v>
      </c>
      <c r="F44" s="96">
        <v>0</v>
      </c>
      <c r="G44" s="96">
        <v>0</v>
      </c>
      <c r="H44" s="96">
        <v>0</v>
      </c>
    </row>
    <row r="45" spans="2:8" ht="24">
      <c r="B45" s="164" t="s">
        <v>215</v>
      </c>
      <c r="C45" s="162">
        <v>36</v>
      </c>
      <c r="D45" s="68">
        <f t="shared" si="0"/>
        <v>1.171875</v>
      </c>
      <c r="E45" s="96">
        <v>36</v>
      </c>
      <c r="F45" s="96">
        <v>0</v>
      </c>
      <c r="G45" s="96">
        <v>0</v>
      </c>
      <c r="H45" s="96">
        <v>0</v>
      </c>
    </row>
    <row r="46" spans="2:8">
      <c r="B46" s="164" t="s">
        <v>216</v>
      </c>
      <c r="C46" s="162">
        <v>41</v>
      </c>
      <c r="D46" s="68">
        <f t="shared" si="0"/>
        <v>1.3346354166666665</v>
      </c>
      <c r="E46" s="96">
        <v>40</v>
      </c>
      <c r="F46" s="96">
        <v>0</v>
      </c>
      <c r="G46" s="96">
        <v>0</v>
      </c>
      <c r="H46" s="96">
        <v>1</v>
      </c>
    </row>
    <row r="47" spans="2:8" ht="24">
      <c r="B47" s="164" t="s">
        <v>217</v>
      </c>
      <c r="C47" s="162">
        <v>1</v>
      </c>
      <c r="D47" s="68">
        <f t="shared" si="0"/>
        <v>3.2552083333333329E-2</v>
      </c>
      <c r="E47" s="96">
        <v>1</v>
      </c>
      <c r="F47" s="96">
        <v>0</v>
      </c>
      <c r="G47" s="96">
        <v>0</v>
      </c>
      <c r="H47" s="96">
        <v>0</v>
      </c>
    </row>
    <row r="48" spans="2:8" ht="24">
      <c r="B48" s="164" t="s">
        <v>218</v>
      </c>
      <c r="C48" s="162">
        <v>21</v>
      </c>
      <c r="D48" s="68">
        <f t="shared" si="0"/>
        <v>0.68359375</v>
      </c>
      <c r="E48" s="96">
        <v>21</v>
      </c>
      <c r="F48" s="96">
        <v>0</v>
      </c>
      <c r="G48" s="96">
        <v>0</v>
      </c>
      <c r="H48" s="96">
        <v>0</v>
      </c>
    </row>
    <row r="49" spans="2:8" ht="24">
      <c r="B49" s="164" t="s">
        <v>219</v>
      </c>
      <c r="C49" s="162">
        <v>15</v>
      </c>
      <c r="D49" s="68">
        <f t="shared" si="0"/>
        <v>0.48828125</v>
      </c>
      <c r="E49" s="96">
        <v>15</v>
      </c>
      <c r="F49" s="96">
        <v>0</v>
      </c>
      <c r="G49" s="96">
        <v>0</v>
      </c>
      <c r="H49" s="96">
        <v>0</v>
      </c>
    </row>
    <row r="50" spans="2:8" ht="24">
      <c r="B50" s="164" t="s">
        <v>220</v>
      </c>
      <c r="C50" s="162">
        <v>8</v>
      </c>
      <c r="D50" s="68">
        <f t="shared" si="0"/>
        <v>0.26041666666666663</v>
      </c>
      <c r="E50" s="96">
        <v>7</v>
      </c>
      <c r="F50" s="96">
        <v>1</v>
      </c>
      <c r="G50" s="96">
        <v>0</v>
      </c>
      <c r="H50" s="96">
        <v>0</v>
      </c>
    </row>
    <row r="51" spans="2:8" ht="24">
      <c r="B51" s="164" t="s">
        <v>221</v>
      </c>
      <c r="C51" s="162">
        <v>12</v>
      </c>
      <c r="D51" s="68">
        <f t="shared" si="0"/>
        <v>0.390625</v>
      </c>
      <c r="E51" s="96">
        <v>12</v>
      </c>
      <c r="F51" s="96">
        <v>0</v>
      </c>
      <c r="G51" s="96">
        <v>0</v>
      </c>
      <c r="H51" s="96">
        <v>0</v>
      </c>
    </row>
    <row r="52" spans="2:8">
      <c r="B52" s="164" t="s">
        <v>222</v>
      </c>
      <c r="C52" s="162">
        <v>4</v>
      </c>
      <c r="D52" s="68">
        <f t="shared" si="0"/>
        <v>0.13020833333333331</v>
      </c>
      <c r="E52" s="96">
        <v>4</v>
      </c>
      <c r="F52" s="96">
        <v>0</v>
      </c>
      <c r="G52" s="96">
        <v>0</v>
      </c>
      <c r="H52" s="96">
        <v>0</v>
      </c>
    </row>
    <row r="53" spans="2:8" ht="24">
      <c r="B53" s="164" t="s">
        <v>223</v>
      </c>
      <c r="C53" s="162">
        <v>133</v>
      </c>
      <c r="D53" s="68">
        <f t="shared" si="0"/>
        <v>4.3294270833333339</v>
      </c>
      <c r="E53" s="96">
        <v>132</v>
      </c>
      <c r="F53" s="96">
        <v>1</v>
      </c>
      <c r="G53" s="96">
        <v>0</v>
      </c>
      <c r="H53" s="96">
        <v>0</v>
      </c>
    </row>
    <row r="54" spans="2:8" ht="24">
      <c r="B54" s="164" t="s">
        <v>224</v>
      </c>
      <c r="C54" s="162">
        <v>7</v>
      </c>
      <c r="D54" s="68">
        <f t="shared" si="0"/>
        <v>0.22786458333333334</v>
      </c>
      <c r="E54" s="96">
        <v>7</v>
      </c>
      <c r="F54" s="96">
        <v>0</v>
      </c>
      <c r="G54" s="96">
        <v>0</v>
      </c>
      <c r="H54" s="96">
        <v>0</v>
      </c>
    </row>
    <row r="55" spans="2:8" ht="24">
      <c r="B55" s="164" t="s">
        <v>225</v>
      </c>
      <c r="C55" s="162">
        <v>5</v>
      </c>
      <c r="D55" s="68">
        <f t="shared" si="0"/>
        <v>0.16276041666666669</v>
      </c>
      <c r="E55" s="96">
        <v>5</v>
      </c>
      <c r="F55" s="96">
        <v>0</v>
      </c>
      <c r="G55" s="96">
        <v>0</v>
      </c>
      <c r="H55" s="96">
        <v>0</v>
      </c>
    </row>
    <row r="56" spans="2:8" ht="36">
      <c r="B56" s="164" t="s">
        <v>226</v>
      </c>
      <c r="C56" s="162">
        <v>42</v>
      </c>
      <c r="D56" s="68">
        <f t="shared" si="0"/>
        <v>1.3671875</v>
      </c>
      <c r="E56" s="96">
        <v>41</v>
      </c>
      <c r="F56" s="96">
        <v>0</v>
      </c>
      <c r="G56" s="96">
        <v>1</v>
      </c>
      <c r="H56" s="96">
        <v>0</v>
      </c>
    </row>
    <row r="57" spans="2:8" ht="24">
      <c r="B57" s="164" t="s">
        <v>227</v>
      </c>
      <c r="C57" s="162">
        <v>34</v>
      </c>
      <c r="D57" s="68">
        <f t="shared" si="0"/>
        <v>1.1067708333333335</v>
      </c>
      <c r="E57" s="96">
        <v>34</v>
      </c>
      <c r="F57" s="96">
        <v>0</v>
      </c>
      <c r="G57" s="96">
        <v>0</v>
      </c>
      <c r="H57" s="96">
        <v>0</v>
      </c>
    </row>
    <row r="58" spans="2:8" ht="24">
      <c r="B58" s="164" t="s">
        <v>228</v>
      </c>
      <c r="C58" s="162">
        <v>119</v>
      </c>
      <c r="D58" s="68">
        <f t="shared" si="0"/>
        <v>3.8736979166666665</v>
      </c>
      <c r="E58" s="96">
        <v>119</v>
      </c>
      <c r="F58" s="96">
        <v>0</v>
      </c>
      <c r="G58" s="96">
        <v>0</v>
      </c>
      <c r="H58" s="96">
        <v>0</v>
      </c>
    </row>
    <row r="59" spans="2:8" ht="24">
      <c r="B59" s="164" t="s">
        <v>618</v>
      </c>
      <c r="C59" s="162">
        <v>4</v>
      </c>
      <c r="D59" s="68">
        <f t="shared" si="0"/>
        <v>0.13020833333333331</v>
      </c>
      <c r="E59" s="96">
        <v>4</v>
      </c>
      <c r="F59" s="96">
        <v>0</v>
      </c>
      <c r="G59" s="96">
        <v>0</v>
      </c>
      <c r="H59" s="96">
        <v>0</v>
      </c>
    </row>
    <row r="60" spans="2:8" ht="36">
      <c r="B60" s="164" t="s">
        <v>229</v>
      </c>
      <c r="C60" s="162">
        <v>1</v>
      </c>
      <c r="D60" s="68">
        <f t="shared" si="0"/>
        <v>3.2552083333333329E-2</v>
      </c>
      <c r="E60" s="96">
        <v>1</v>
      </c>
      <c r="F60" s="96">
        <v>0</v>
      </c>
      <c r="G60" s="96">
        <v>0</v>
      </c>
      <c r="H60" s="96">
        <v>0</v>
      </c>
    </row>
    <row r="61" spans="2:8" ht="36">
      <c r="B61" s="164" t="s">
        <v>230</v>
      </c>
      <c r="C61" s="162">
        <v>1</v>
      </c>
      <c r="D61" s="68">
        <f t="shared" si="0"/>
        <v>3.2552083333333329E-2</v>
      </c>
      <c r="E61" s="96">
        <v>1</v>
      </c>
      <c r="F61" s="96">
        <v>0</v>
      </c>
      <c r="G61" s="96">
        <v>0</v>
      </c>
      <c r="H61" s="96">
        <v>0</v>
      </c>
    </row>
    <row r="62" spans="2:8" ht="24">
      <c r="B62" s="164" t="s">
        <v>619</v>
      </c>
      <c r="C62" s="162">
        <v>3</v>
      </c>
      <c r="D62" s="68">
        <f t="shared" si="0"/>
        <v>9.765625E-2</v>
      </c>
      <c r="E62" s="96">
        <v>3</v>
      </c>
      <c r="F62" s="96">
        <v>0</v>
      </c>
      <c r="G62" s="96">
        <v>0</v>
      </c>
      <c r="H62" s="96">
        <v>0</v>
      </c>
    </row>
    <row r="63" spans="2:8" ht="24">
      <c r="B63" s="164" t="s">
        <v>231</v>
      </c>
      <c r="C63" s="162">
        <v>9</v>
      </c>
      <c r="D63" s="68">
        <f t="shared" si="0"/>
        <v>0.29296875</v>
      </c>
      <c r="E63" s="96">
        <v>8</v>
      </c>
      <c r="F63" s="96">
        <v>1</v>
      </c>
      <c r="G63" s="96">
        <v>0</v>
      </c>
      <c r="H63" s="96">
        <v>0</v>
      </c>
    </row>
    <row r="64" spans="2:8" ht="24">
      <c r="B64" s="164" t="s">
        <v>232</v>
      </c>
      <c r="C64" s="162">
        <v>11</v>
      </c>
      <c r="D64" s="68">
        <f t="shared" si="0"/>
        <v>0.35807291666666663</v>
      </c>
      <c r="E64" s="96">
        <v>11</v>
      </c>
      <c r="F64" s="96">
        <v>0</v>
      </c>
      <c r="G64" s="96">
        <v>0</v>
      </c>
      <c r="H64" s="96">
        <v>0</v>
      </c>
    </row>
    <row r="65" spans="2:8" ht="24">
      <c r="B65" s="164" t="s">
        <v>233</v>
      </c>
      <c r="C65" s="162">
        <v>13</v>
      </c>
      <c r="D65" s="68">
        <f t="shared" si="0"/>
        <v>0.42317708333333331</v>
      </c>
      <c r="E65" s="96">
        <v>13</v>
      </c>
      <c r="F65" s="96">
        <v>0</v>
      </c>
      <c r="G65" s="96">
        <v>0</v>
      </c>
      <c r="H65" s="96">
        <v>0</v>
      </c>
    </row>
    <row r="66" spans="2:8" ht="24">
      <c r="B66" s="164" t="s">
        <v>234</v>
      </c>
      <c r="C66" s="162">
        <v>35</v>
      </c>
      <c r="D66" s="68">
        <f t="shared" si="0"/>
        <v>1.1393229166666665</v>
      </c>
      <c r="E66" s="96">
        <v>35</v>
      </c>
      <c r="F66" s="96">
        <v>0</v>
      </c>
      <c r="G66" s="96">
        <v>0</v>
      </c>
      <c r="H66" s="96">
        <v>0</v>
      </c>
    </row>
    <row r="67" spans="2:8" ht="24">
      <c r="B67" s="164" t="s">
        <v>235</v>
      </c>
      <c r="C67" s="162">
        <v>15</v>
      </c>
      <c r="D67" s="68">
        <f t="shared" si="0"/>
        <v>0.48828125</v>
      </c>
      <c r="E67" s="96">
        <v>15</v>
      </c>
      <c r="F67" s="96">
        <v>0</v>
      </c>
      <c r="G67" s="96">
        <v>0</v>
      </c>
      <c r="H67" s="96">
        <v>0</v>
      </c>
    </row>
    <row r="68" spans="2:8" ht="36">
      <c r="B68" s="164" t="s">
        <v>236</v>
      </c>
      <c r="C68" s="162">
        <v>3</v>
      </c>
      <c r="D68" s="68">
        <f t="shared" si="0"/>
        <v>9.765625E-2</v>
      </c>
      <c r="E68" s="96">
        <v>3</v>
      </c>
      <c r="F68" s="96">
        <v>0</v>
      </c>
      <c r="G68" s="96">
        <v>0</v>
      </c>
      <c r="H68" s="96">
        <v>0</v>
      </c>
    </row>
    <row r="69" spans="2:8" ht="24">
      <c r="B69" s="164" t="s">
        <v>237</v>
      </c>
      <c r="C69" s="162">
        <v>64</v>
      </c>
      <c r="D69" s="68">
        <f t="shared" ref="D69:D89" si="1">C69/C$89*100</f>
        <v>2.083333333333333</v>
      </c>
      <c r="E69" s="96">
        <v>63</v>
      </c>
      <c r="F69" s="96">
        <v>0</v>
      </c>
      <c r="G69" s="96">
        <v>0</v>
      </c>
      <c r="H69" s="96">
        <v>1</v>
      </c>
    </row>
    <row r="70" spans="2:8">
      <c r="B70" s="164" t="s">
        <v>620</v>
      </c>
      <c r="C70" s="162">
        <v>3</v>
      </c>
      <c r="D70" s="68">
        <f t="shared" si="1"/>
        <v>9.765625E-2</v>
      </c>
      <c r="E70" s="96">
        <v>3</v>
      </c>
      <c r="F70" s="96">
        <v>0</v>
      </c>
      <c r="G70" s="96">
        <v>0</v>
      </c>
      <c r="H70" s="96">
        <v>0</v>
      </c>
    </row>
    <row r="71" spans="2:8" ht="36">
      <c r="B71" s="164" t="s">
        <v>238</v>
      </c>
      <c r="C71" s="162">
        <v>8</v>
      </c>
      <c r="D71" s="68">
        <f t="shared" si="1"/>
        <v>0.26041666666666663</v>
      </c>
      <c r="E71" s="96">
        <v>8</v>
      </c>
      <c r="F71" s="96">
        <v>0</v>
      </c>
      <c r="G71" s="96">
        <v>0</v>
      </c>
      <c r="H71" s="96">
        <v>0</v>
      </c>
    </row>
    <row r="72" spans="2:8" ht="24">
      <c r="B72" s="164" t="s">
        <v>239</v>
      </c>
      <c r="C72" s="162">
        <v>8</v>
      </c>
      <c r="D72" s="68">
        <f t="shared" si="1"/>
        <v>0.26041666666666663</v>
      </c>
      <c r="E72" s="96">
        <v>8</v>
      </c>
      <c r="F72" s="96">
        <v>0</v>
      </c>
      <c r="G72" s="96">
        <v>0</v>
      </c>
      <c r="H72" s="96">
        <v>0</v>
      </c>
    </row>
    <row r="73" spans="2:8">
      <c r="B73" s="164" t="s">
        <v>240</v>
      </c>
      <c r="C73" s="162">
        <v>48</v>
      </c>
      <c r="D73" s="68">
        <f t="shared" si="1"/>
        <v>1.5625</v>
      </c>
      <c r="E73" s="96">
        <v>48</v>
      </c>
      <c r="F73" s="96">
        <v>0</v>
      </c>
      <c r="G73" s="96">
        <v>0</v>
      </c>
      <c r="H73" s="96">
        <v>0</v>
      </c>
    </row>
    <row r="74" spans="2:8" ht="24">
      <c r="B74" s="164" t="s">
        <v>241</v>
      </c>
      <c r="C74" s="162">
        <v>4</v>
      </c>
      <c r="D74" s="68">
        <f t="shared" si="1"/>
        <v>0.13020833333333331</v>
      </c>
      <c r="E74" s="96">
        <v>3</v>
      </c>
      <c r="F74" s="96">
        <v>1</v>
      </c>
      <c r="G74" s="96">
        <v>0</v>
      </c>
      <c r="H74" s="96">
        <v>0</v>
      </c>
    </row>
    <row r="75" spans="2:8">
      <c r="B75" s="164" t="s">
        <v>242</v>
      </c>
      <c r="C75" s="162">
        <v>127</v>
      </c>
      <c r="D75" s="68">
        <f t="shared" si="1"/>
        <v>4.1341145833333339</v>
      </c>
      <c r="E75" s="96">
        <v>125</v>
      </c>
      <c r="F75" s="96">
        <v>2</v>
      </c>
      <c r="G75" s="96">
        <v>0</v>
      </c>
      <c r="H75" s="96">
        <v>0</v>
      </c>
    </row>
    <row r="76" spans="2:8">
      <c r="B76" s="164" t="s">
        <v>243</v>
      </c>
      <c r="C76" s="162">
        <v>1</v>
      </c>
      <c r="D76" s="68">
        <f t="shared" si="1"/>
        <v>3.2552083333333329E-2</v>
      </c>
      <c r="E76" s="96">
        <v>1</v>
      </c>
      <c r="F76" s="96">
        <v>0</v>
      </c>
      <c r="G76" s="96">
        <v>0</v>
      </c>
      <c r="H76" s="96">
        <v>0</v>
      </c>
    </row>
    <row r="77" spans="2:8" ht="24">
      <c r="B77" s="164" t="s">
        <v>244</v>
      </c>
      <c r="C77" s="162">
        <v>1</v>
      </c>
      <c r="D77" s="68">
        <f t="shared" si="1"/>
        <v>3.2552083333333329E-2</v>
      </c>
      <c r="E77" s="96">
        <v>1</v>
      </c>
      <c r="F77" s="96">
        <v>0</v>
      </c>
      <c r="G77" s="96">
        <v>0</v>
      </c>
      <c r="H77" s="96">
        <v>0</v>
      </c>
    </row>
    <row r="78" spans="2:8">
      <c r="B78" s="164" t="s">
        <v>245</v>
      </c>
      <c r="C78" s="162">
        <v>22</v>
      </c>
      <c r="D78" s="68">
        <f t="shared" si="1"/>
        <v>0.71614583333333326</v>
      </c>
      <c r="E78" s="96">
        <v>22</v>
      </c>
      <c r="F78" s="96">
        <v>0</v>
      </c>
      <c r="G78" s="96">
        <v>0</v>
      </c>
      <c r="H78" s="96">
        <v>0</v>
      </c>
    </row>
    <row r="79" spans="2:8" ht="24">
      <c r="B79" s="164" t="s">
        <v>246</v>
      </c>
      <c r="C79" s="162">
        <v>79</v>
      </c>
      <c r="D79" s="68">
        <f t="shared" si="1"/>
        <v>2.571614583333333</v>
      </c>
      <c r="E79" s="96">
        <v>77</v>
      </c>
      <c r="F79" s="96">
        <v>2</v>
      </c>
      <c r="G79" s="96">
        <v>0</v>
      </c>
      <c r="H79" s="96">
        <v>0</v>
      </c>
    </row>
    <row r="80" spans="2:8" ht="24">
      <c r="B80" s="164" t="s">
        <v>247</v>
      </c>
      <c r="C80" s="162">
        <v>13</v>
      </c>
      <c r="D80" s="68">
        <f t="shared" si="1"/>
        <v>0.42317708333333331</v>
      </c>
      <c r="E80" s="96">
        <v>13</v>
      </c>
      <c r="F80" s="96">
        <v>0</v>
      </c>
      <c r="G80" s="96">
        <v>0</v>
      </c>
      <c r="H80" s="96">
        <v>0</v>
      </c>
    </row>
    <row r="81" spans="2:8" ht="24">
      <c r="B81" s="164" t="s">
        <v>248</v>
      </c>
      <c r="C81" s="162">
        <v>11</v>
      </c>
      <c r="D81" s="68">
        <f t="shared" si="1"/>
        <v>0.35807291666666663</v>
      </c>
      <c r="E81" s="96">
        <v>11</v>
      </c>
      <c r="F81" s="96">
        <v>0</v>
      </c>
      <c r="G81" s="96">
        <v>0</v>
      </c>
      <c r="H81" s="96">
        <v>0</v>
      </c>
    </row>
    <row r="82" spans="2:8" ht="24">
      <c r="B82" s="164" t="s">
        <v>621</v>
      </c>
      <c r="C82" s="162">
        <v>1</v>
      </c>
      <c r="D82" s="68">
        <f t="shared" si="1"/>
        <v>3.2552083333333329E-2</v>
      </c>
      <c r="E82" s="96">
        <v>1</v>
      </c>
      <c r="F82" s="96">
        <v>0</v>
      </c>
      <c r="G82" s="96">
        <v>0</v>
      </c>
      <c r="H82" s="96">
        <v>0</v>
      </c>
    </row>
    <row r="83" spans="2:8" ht="24">
      <c r="B83" s="164" t="s">
        <v>249</v>
      </c>
      <c r="C83" s="162">
        <v>36</v>
      </c>
      <c r="D83" s="68">
        <f t="shared" si="1"/>
        <v>1.171875</v>
      </c>
      <c r="E83" s="96">
        <v>36</v>
      </c>
      <c r="F83" s="96">
        <v>0</v>
      </c>
      <c r="G83" s="96">
        <v>0</v>
      </c>
      <c r="H83" s="96">
        <v>0</v>
      </c>
    </row>
    <row r="84" spans="2:8" ht="24">
      <c r="B84" s="164" t="s">
        <v>250</v>
      </c>
      <c r="C84" s="162">
        <v>2</v>
      </c>
      <c r="D84" s="68">
        <f t="shared" si="1"/>
        <v>6.5104166666666657E-2</v>
      </c>
      <c r="E84" s="96">
        <v>2</v>
      </c>
      <c r="F84" s="96">
        <v>0</v>
      </c>
      <c r="G84" s="96">
        <v>0</v>
      </c>
      <c r="H84" s="96">
        <v>0</v>
      </c>
    </row>
    <row r="85" spans="2:8">
      <c r="B85" s="164" t="s">
        <v>251</v>
      </c>
      <c r="C85" s="162">
        <v>118</v>
      </c>
      <c r="D85" s="68">
        <f t="shared" si="1"/>
        <v>3.8411458333333335</v>
      </c>
      <c r="E85" s="96">
        <v>116</v>
      </c>
      <c r="F85" s="96">
        <v>2</v>
      </c>
      <c r="G85" s="96">
        <v>0</v>
      </c>
      <c r="H85" s="96">
        <v>0</v>
      </c>
    </row>
    <row r="86" spans="2:8">
      <c r="B86" s="164" t="s">
        <v>252</v>
      </c>
      <c r="C86" s="162">
        <v>10</v>
      </c>
      <c r="D86" s="68">
        <f t="shared" si="1"/>
        <v>0.32552083333333337</v>
      </c>
      <c r="E86" s="96">
        <v>10</v>
      </c>
      <c r="F86" s="96">
        <v>0</v>
      </c>
      <c r="G86" s="96">
        <v>0</v>
      </c>
      <c r="H86" s="96">
        <v>0</v>
      </c>
    </row>
    <row r="87" spans="2:8">
      <c r="B87" s="164" t="s">
        <v>253</v>
      </c>
      <c r="C87" s="162">
        <v>4</v>
      </c>
      <c r="D87" s="68">
        <f t="shared" si="1"/>
        <v>0.13020833333333331</v>
      </c>
      <c r="E87" s="96">
        <v>4</v>
      </c>
      <c r="F87" s="96">
        <v>0</v>
      </c>
      <c r="G87" s="96">
        <v>0</v>
      </c>
      <c r="H87" s="96">
        <v>0</v>
      </c>
    </row>
    <row r="88" spans="2:8" ht="24">
      <c r="B88" s="164" t="s">
        <v>622</v>
      </c>
      <c r="C88" s="162">
        <v>1</v>
      </c>
      <c r="D88" s="68">
        <f t="shared" si="1"/>
        <v>3.2552083333333329E-2</v>
      </c>
      <c r="E88" s="96">
        <v>1</v>
      </c>
      <c r="F88" s="96">
        <v>0</v>
      </c>
      <c r="G88" s="96">
        <v>0</v>
      </c>
      <c r="H88" s="96">
        <v>0</v>
      </c>
    </row>
    <row r="89" spans="2:8">
      <c r="B89" s="97" t="s">
        <v>1</v>
      </c>
      <c r="C89" s="79">
        <v>3072</v>
      </c>
      <c r="D89" s="76">
        <f t="shared" si="1"/>
        <v>100</v>
      </c>
      <c r="E89" s="79">
        <v>3050</v>
      </c>
      <c r="F89" s="98">
        <v>18</v>
      </c>
      <c r="G89" s="98">
        <v>1</v>
      </c>
      <c r="H89" s="98">
        <v>3</v>
      </c>
    </row>
    <row r="95" spans="2:8" ht="18.75" customHeight="1"/>
  </sheetData>
  <mergeCells count="1">
    <mergeCell ref="B2:H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topLeftCell="A36" workbookViewId="0">
      <selection activeCell="B60" sqref="B60:H60"/>
    </sheetView>
  </sheetViews>
  <sheetFormatPr baseColWidth="10" defaultRowHeight="15"/>
  <cols>
    <col min="2" max="2" width="15.42578125" customWidth="1"/>
  </cols>
  <sheetData>
    <row r="1" spans="1:8">
      <c r="B1" s="99"/>
      <c r="C1" s="99"/>
      <c r="D1" s="99"/>
      <c r="E1" s="99"/>
      <c r="F1" s="99"/>
      <c r="G1" s="99"/>
      <c r="H1" s="99"/>
    </row>
    <row r="2" spans="1:8">
      <c r="B2" s="287" t="s">
        <v>300</v>
      </c>
      <c r="C2" s="288"/>
      <c r="D2" s="288"/>
      <c r="E2" s="288"/>
      <c r="F2" s="288"/>
      <c r="G2" s="288"/>
      <c r="H2" s="289"/>
    </row>
    <row r="3" spans="1:8">
      <c r="A3" s="146"/>
      <c r="B3" s="81" t="s">
        <v>301</v>
      </c>
      <c r="C3" s="82" t="s">
        <v>10</v>
      </c>
      <c r="D3" s="82" t="s">
        <v>11</v>
      </c>
      <c r="E3" s="75" t="s">
        <v>4</v>
      </c>
      <c r="F3" s="75" t="s">
        <v>5</v>
      </c>
      <c r="G3" s="75" t="s">
        <v>6</v>
      </c>
      <c r="H3" s="100" t="s">
        <v>7</v>
      </c>
    </row>
    <row r="4" spans="1:8" ht="15.75" customHeight="1">
      <c r="B4" s="101" t="s">
        <v>288</v>
      </c>
      <c r="C4" s="103">
        <v>255</v>
      </c>
      <c r="D4" s="68">
        <f>C4/C$16*100</f>
        <v>8.30078125</v>
      </c>
      <c r="E4" s="102">
        <v>254</v>
      </c>
      <c r="F4" s="102">
        <v>1</v>
      </c>
      <c r="G4" s="102">
        <v>0</v>
      </c>
      <c r="H4" s="102">
        <v>0</v>
      </c>
    </row>
    <row r="5" spans="1:8">
      <c r="B5" s="101" t="s">
        <v>289</v>
      </c>
      <c r="C5" s="103">
        <v>262</v>
      </c>
      <c r="D5" s="68">
        <f t="shared" ref="D5:D16" si="0">C5/C$16*100</f>
        <v>8.5286458333333321</v>
      </c>
      <c r="E5" s="102">
        <v>261</v>
      </c>
      <c r="F5" s="102">
        <v>1</v>
      </c>
      <c r="G5" s="102">
        <v>0</v>
      </c>
      <c r="H5" s="102">
        <v>0</v>
      </c>
    </row>
    <row r="6" spans="1:8">
      <c r="B6" s="101" t="s">
        <v>290</v>
      </c>
      <c r="C6" s="103">
        <v>239</v>
      </c>
      <c r="D6" s="68">
        <f t="shared" si="0"/>
        <v>7.779947916666667</v>
      </c>
      <c r="E6" s="102">
        <v>238</v>
      </c>
      <c r="F6" s="102">
        <v>1</v>
      </c>
      <c r="G6" s="102">
        <v>0</v>
      </c>
      <c r="H6" s="102">
        <v>0</v>
      </c>
    </row>
    <row r="7" spans="1:8">
      <c r="B7" s="101" t="s">
        <v>291</v>
      </c>
      <c r="C7" s="103">
        <v>249</v>
      </c>
      <c r="D7" s="68">
        <f t="shared" si="0"/>
        <v>8.10546875</v>
      </c>
      <c r="E7" s="102">
        <v>245</v>
      </c>
      <c r="F7" s="102">
        <v>3</v>
      </c>
      <c r="G7" s="102">
        <v>0</v>
      </c>
      <c r="H7" s="102">
        <v>1</v>
      </c>
    </row>
    <row r="8" spans="1:8">
      <c r="B8" s="101" t="s">
        <v>292</v>
      </c>
      <c r="C8" s="103">
        <v>302</v>
      </c>
      <c r="D8" s="68">
        <f t="shared" si="0"/>
        <v>9.8307291666666679</v>
      </c>
      <c r="E8" s="102">
        <v>298</v>
      </c>
      <c r="F8" s="102">
        <v>4</v>
      </c>
      <c r="G8" s="102">
        <v>0</v>
      </c>
      <c r="H8" s="102">
        <v>0</v>
      </c>
    </row>
    <row r="9" spans="1:8">
      <c r="B9" s="101" t="s">
        <v>293</v>
      </c>
      <c r="C9" s="103">
        <v>260</v>
      </c>
      <c r="D9" s="68">
        <f t="shared" si="0"/>
        <v>8.4635416666666679</v>
      </c>
      <c r="E9" s="102">
        <v>259</v>
      </c>
      <c r="F9" s="102">
        <v>1</v>
      </c>
      <c r="G9" s="102">
        <v>0</v>
      </c>
      <c r="H9" s="102">
        <v>0</v>
      </c>
    </row>
    <row r="10" spans="1:8">
      <c r="B10" s="101" t="s">
        <v>294</v>
      </c>
      <c r="C10" s="103">
        <v>261</v>
      </c>
      <c r="D10" s="68">
        <f t="shared" si="0"/>
        <v>8.49609375</v>
      </c>
      <c r="E10" s="102">
        <v>261</v>
      </c>
      <c r="F10" s="102">
        <v>0</v>
      </c>
      <c r="G10" s="102">
        <v>0</v>
      </c>
      <c r="H10" s="102">
        <v>0</v>
      </c>
    </row>
    <row r="11" spans="1:8">
      <c r="B11" s="101" t="s">
        <v>295</v>
      </c>
      <c r="C11" s="103">
        <v>211</v>
      </c>
      <c r="D11" s="68">
        <f t="shared" si="0"/>
        <v>6.868489583333333</v>
      </c>
      <c r="E11" s="102">
        <v>209</v>
      </c>
      <c r="F11" s="102">
        <v>1</v>
      </c>
      <c r="G11" s="102">
        <v>1</v>
      </c>
      <c r="H11" s="102">
        <v>0</v>
      </c>
    </row>
    <row r="12" spans="1:8">
      <c r="B12" s="101" t="s">
        <v>296</v>
      </c>
      <c r="C12" s="103">
        <v>283</v>
      </c>
      <c r="D12" s="68">
        <f t="shared" si="0"/>
        <v>9.2122395833333321</v>
      </c>
      <c r="E12" s="102">
        <v>281</v>
      </c>
      <c r="F12" s="102">
        <v>1</v>
      </c>
      <c r="G12" s="102">
        <v>0</v>
      </c>
      <c r="H12" s="102">
        <v>1</v>
      </c>
    </row>
    <row r="13" spans="1:8">
      <c r="B13" s="101" t="s">
        <v>297</v>
      </c>
      <c r="C13" s="103">
        <v>284</v>
      </c>
      <c r="D13" s="68">
        <f t="shared" si="0"/>
        <v>9.2447916666666679</v>
      </c>
      <c r="E13" s="102">
        <v>280</v>
      </c>
      <c r="F13" s="102">
        <v>3</v>
      </c>
      <c r="G13" s="102">
        <v>0</v>
      </c>
      <c r="H13" s="102">
        <v>1</v>
      </c>
    </row>
    <row r="14" spans="1:8">
      <c r="B14" s="101" t="s">
        <v>298</v>
      </c>
      <c r="C14" s="103">
        <v>283</v>
      </c>
      <c r="D14" s="68">
        <f t="shared" si="0"/>
        <v>9.2122395833333321</v>
      </c>
      <c r="E14" s="102">
        <v>281</v>
      </c>
      <c r="F14" s="102">
        <v>2</v>
      </c>
      <c r="G14" s="102">
        <v>0</v>
      </c>
      <c r="H14" s="102">
        <v>0</v>
      </c>
    </row>
    <row r="15" spans="1:8">
      <c r="B15" s="101" t="s">
        <v>299</v>
      </c>
      <c r="C15" s="103">
        <v>183</v>
      </c>
      <c r="D15" s="68">
        <f t="shared" si="0"/>
        <v>5.95703125</v>
      </c>
      <c r="E15" s="102">
        <v>183</v>
      </c>
      <c r="F15" s="102">
        <v>0</v>
      </c>
      <c r="G15" s="102">
        <v>0</v>
      </c>
      <c r="H15" s="102">
        <v>0</v>
      </c>
    </row>
    <row r="16" spans="1:8">
      <c r="B16" s="104" t="s">
        <v>1</v>
      </c>
      <c r="C16" s="105">
        <v>3072</v>
      </c>
      <c r="D16" s="76">
        <f t="shared" si="0"/>
        <v>100</v>
      </c>
      <c r="E16" s="105">
        <v>3050</v>
      </c>
      <c r="F16" s="106">
        <v>18</v>
      </c>
      <c r="G16" s="106">
        <v>1</v>
      </c>
      <c r="H16" s="106">
        <v>3</v>
      </c>
    </row>
    <row r="17" spans="1:8">
      <c r="B17" s="99"/>
      <c r="C17" s="99"/>
      <c r="D17" s="99"/>
      <c r="E17" s="99"/>
      <c r="F17" s="99"/>
      <c r="G17" s="99"/>
      <c r="H17" s="99"/>
    </row>
    <row r="19" spans="1:8">
      <c r="A19" s="146"/>
      <c r="B19" s="287" t="s">
        <v>695</v>
      </c>
      <c r="C19" s="288"/>
      <c r="D19" s="288"/>
      <c r="E19" s="288"/>
      <c r="F19" s="288"/>
      <c r="G19" s="288"/>
      <c r="H19" s="289"/>
    </row>
    <row r="20" spans="1:8">
      <c r="B20" s="163" t="s">
        <v>694</v>
      </c>
      <c r="C20" s="82" t="s">
        <v>10</v>
      </c>
      <c r="D20" s="82" t="s">
        <v>11</v>
      </c>
      <c r="E20" s="75" t="s">
        <v>4</v>
      </c>
      <c r="F20" s="75" t="s">
        <v>5</v>
      </c>
      <c r="G20" s="75" t="s">
        <v>6</v>
      </c>
      <c r="H20" s="100" t="s">
        <v>7</v>
      </c>
    </row>
    <row r="21" spans="1:8">
      <c r="B21" s="166" t="s">
        <v>623</v>
      </c>
      <c r="C21" s="165">
        <v>679</v>
      </c>
      <c r="D21" s="68">
        <f>C21/C$28*100</f>
        <v>22.102864583333336</v>
      </c>
      <c r="E21" s="102">
        <v>673</v>
      </c>
      <c r="F21" s="102">
        <v>5</v>
      </c>
      <c r="G21" s="102">
        <v>1</v>
      </c>
      <c r="H21" s="102">
        <v>0</v>
      </c>
    </row>
    <row r="22" spans="1:8">
      <c r="B22" s="166" t="s">
        <v>259</v>
      </c>
      <c r="C22" s="165">
        <v>606</v>
      </c>
      <c r="D22" s="68">
        <f t="shared" ref="D22:D28" si="1">C22/C$28*100</f>
        <v>19.7265625</v>
      </c>
      <c r="E22" s="102">
        <v>600</v>
      </c>
      <c r="F22" s="102">
        <v>5</v>
      </c>
      <c r="G22" s="102">
        <v>0</v>
      </c>
      <c r="H22" s="102">
        <v>1</v>
      </c>
    </row>
    <row r="23" spans="1:8">
      <c r="B23" s="166" t="s">
        <v>260</v>
      </c>
      <c r="C23" s="165">
        <v>598</v>
      </c>
      <c r="D23" s="68">
        <f t="shared" si="1"/>
        <v>19.466145833333336</v>
      </c>
      <c r="E23" s="102">
        <v>596</v>
      </c>
      <c r="F23" s="102">
        <v>1</v>
      </c>
      <c r="G23" s="102">
        <v>0</v>
      </c>
      <c r="H23" s="102">
        <v>1</v>
      </c>
    </row>
    <row r="24" spans="1:8">
      <c r="B24" s="166" t="s">
        <v>261</v>
      </c>
      <c r="C24" s="165">
        <v>558</v>
      </c>
      <c r="D24" s="68">
        <f t="shared" si="1"/>
        <v>18.1640625</v>
      </c>
      <c r="E24" s="102">
        <v>554</v>
      </c>
      <c r="F24" s="102">
        <v>4</v>
      </c>
      <c r="G24" s="102">
        <v>0</v>
      </c>
      <c r="H24" s="102">
        <v>0</v>
      </c>
    </row>
    <row r="25" spans="1:8">
      <c r="B25" s="166" t="s">
        <v>262</v>
      </c>
      <c r="C25" s="165">
        <v>468</v>
      </c>
      <c r="D25" s="68">
        <f t="shared" si="1"/>
        <v>15.234375</v>
      </c>
      <c r="E25" s="102">
        <v>466</v>
      </c>
      <c r="F25" s="102">
        <v>2</v>
      </c>
      <c r="G25" s="102">
        <v>0</v>
      </c>
      <c r="H25" s="102">
        <v>0</v>
      </c>
    </row>
    <row r="26" spans="1:8">
      <c r="B26" s="166" t="s">
        <v>263</v>
      </c>
      <c r="C26" s="165">
        <v>121</v>
      </c>
      <c r="D26" s="68">
        <f t="shared" si="1"/>
        <v>3.9388020833333335</v>
      </c>
      <c r="E26" s="102">
        <v>119</v>
      </c>
      <c r="F26" s="102">
        <v>1</v>
      </c>
      <c r="G26" s="102">
        <v>0</v>
      </c>
      <c r="H26" s="102">
        <v>1</v>
      </c>
    </row>
    <row r="27" spans="1:8">
      <c r="B27" s="166" t="s">
        <v>264</v>
      </c>
      <c r="C27" s="165">
        <v>42</v>
      </c>
      <c r="D27" s="68">
        <f t="shared" si="1"/>
        <v>1.3671875</v>
      </c>
      <c r="E27" s="102">
        <v>42</v>
      </c>
      <c r="F27" s="102">
        <v>0</v>
      </c>
      <c r="G27" s="102">
        <v>0</v>
      </c>
      <c r="H27" s="102">
        <v>0</v>
      </c>
    </row>
    <row r="28" spans="1:8">
      <c r="B28" s="104" t="s">
        <v>1</v>
      </c>
      <c r="C28" s="105">
        <v>3072</v>
      </c>
      <c r="D28" s="76">
        <f t="shared" si="1"/>
        <v>100</v>
      </c>
      <c r="E28" s="105">
        <v>3050</v>
      </c>
      <c r="F28" s="106">
        <v>18</v>
      </c>
      <c r="G28" s="106">
        <v>1</v>
      </c>
      <c r="H28" s="106">
        <v>3</v>
      </c>
    </row>
    <row r="29" spans="1:8">
      <c r="B29" s="99"/>
      <c r="D29" s="99"/>
      <c r="E29" s="99"/>
      <c r="F29" s="99"/>
      <c r="G29" s="99"/>
      <c r="H29" s="99"/>
    </row>
    <row r="30" spans="1:8">
      <c r="B30" s="99"/>
      <c r="C30" s="99"/>
      <c r="D30" s="99"/>
      <c r="E30" s="99"/>
      <c r="F30" s="99"/>
      <c r="G30" s="99"/>
      <c r="H30" s="99"/>
    </row>
    <row r="31" spans="1:8" ht="15" customHeight="1">
      <c r="B31" s="287" t="s">
        <v>302</v>
      </c>
      <c r="C31" s="288"/>
      <c r="D31" s="288"/>
      <c r="E31" s="288"/>
      <c r="F31" s="288"/>
      <c r="G31" s="288"/>
      <c r="H31" s="289"/>
    </row>
    <row r="32" spans="1:8">
      <c r="A32" s="146"/>
      <c r="B32" s="163" t="s">
        <v>286</v>
      </c>
      <c r="C32" s="82" t="s">
        <v>10</v>
      </c>
      <c r="D32" s="82" t="s">
        <v>11</v>
      </c>
      <c r="E32" s="75" t="s">
        <v>4</v>
      </c>
      <c r="F32" s="75" t="s">
        <v>5</v>
      </c>
      <c r="G32" s="75" t="s">
        <v>6</v>
      </c>
      <c r="H32" s="100" t="s">
        <v>7</v>
      </c>
    </row>
    <row r="33" spans="2:8" ht="15.75" customHeight="1">
      <c r="B33" s="167" t="s">
        <v>265</v>
      </c>
      <c r="C33" s="165">
        <v>55</v>
      </c>
      <c r="D33" s="68">
        <f>C33/C$57*100</f>
        <v>1.7903645833333333</v>
      </c>
      <c r="E33" s="102">
        <v>55</v>
      </c>
      <c r="F33" s="102">
        <v>0</v>
      </c>
      <c r="G33" s="102">
        <v>0</v>
      </c>
      <c r="H33" s="102">
        <v>0</v>
      </c>
    </row>
    <row r="34" spans="2:8">
      <c r="B34" s="167" t="s">
        <v>266</v>
      </c>
      <c r="C34" s="165">
        <v>31</v>
      </c>
      <c r="D34" s="68">
        <f t="shared" ref="D34:D57" si="2">C34/C$57*100</f>
        <v>1.0091145833333335</v>
      </c>
      <c r="E34" s="102">
        <v>31</v>
      </c>
      <c r="F34" s="102">
        <v>0</v>
      </c>
      <c r="G34" s="102">
        <v>0</v>
      </c>
      <c r="H34" s="102">
        <v>0</v>
      </c>
    </row>
    <row r="35" spans="2:8">
      <c r="B35" s="167" t="s">
        <v>267</v>
      </c>
      <c r="C35" s="165">
        <v>40</v>
      </c>
      <c r="D35" s="68">
        <f t="shared" si="2"/>
        <v>1.3020833333333335</v>
      </c>
      <c r="E35" s="102">
        <v>40</v>
      </c>
      <c r="F35" s="102">
        <v>0</v>
      </c>
      <c r="G35" s="102">
        <v>0</v>
      </c>
      <c r="H35" s="102">
        <v>0</v>
      </c>
    </row>
    <row r="36" spans="2:8">
      <c r="B36" s="167" t="s">
        <v>268</v>
      </c>
      <c r="C36" s="165">
        <v>26</v>
      </c>
      <c r="D36" s="68">
        <f t="shared" si="2"/>
        <v>0.84635416666666663</v>
      </c>
      <c r="E36" s="102">
        <v>26</v>
      </c>
      <c r="F36" s="102">
        <v>0</v>
      </c>
      <c r="G36" s="102">
        <v>0</v>
      </c>
      <c r="H36" s="102">
        <v>0</v>
      </c>
    </row>
    <row r="37" spans="2:8">
      <c r="B37" s="167" t="s">
        <v>269</v>
      </c>
      <c r="C37" s="165">
        <v>33</v>
      </c>
      <c r="D37" s="68">
        <f t="shared" si="2"/>
        <v>1.07421875</v>
      </c>
      <c r="E37" s="102">
        <v>33</v>
      </c>
      <c r="F37" s="102">
        <v>0</v>
      </c>
      <c r="G37" s="102">
        <v>0</v>
      </c>
      <c r="H37" s="102">
        <v>0</v>
      </c>
    </row>
    <row r="38" spans="2:8">
      <c r="B38" s="167" t="s">
        <v>270</v>
      </c>
      <c r="C38" s="165">
        <v>64</v>
      </c>
      <c r="D38" s="68">
        <f t="shared" si="2"/>
        <v>2.083333333333333</v>
      </c>
      <c r="E38" s="102">
        <v>64</v>
      </c>
      <c r="F38" s="102">
        <v>0</v>
      </c>
      <c r="G38" s="102">
        <v>0</v>
      </c>
      <c r="H38" s="102">
        <v>0</v>
      </c>
    </row>
    <row r="39" spans="2:8">
      <c r="B39" s="167" t="s">
        <v>271</v>
      </c>
      <c r="C39" s="165">
        <v>101</v>
      </c>
      <c r="D39" s="68">
        <f t="shared" si="2"/>
        <v>3.2877604166666665</v>
      </c>
      <c r="E39" s="102">
        <v>100</v>
      </c>
      <c r="F39" s="102">
        <v>1</v>
      </c>
      <c r="G39" s="102">
        <v>0</v>
      </c>
      <c r="H39" s="102">
        <v>0</v>
      </c>
    </row>
    <row r="40" spans="2:8">
      <c r="B40" s="167" t="s">
        <v>272</v>
      </c>
      <c r="C40" s="165">
        <v>176</v>
      </c>
      <c r="D40" s="68">
        <f t="shared" si="2"/>
        <v>5.7291666666666661</v>
      </c>
      <c r="E40" s="102">
        <v>175</v>
      </c>
      <c r="F40" s="102">
        <v>0</v>
      </c>
      <c r="G40" s="102">
        <v>0</v>
      </c>
      <c r="H40" s="102">
        <v>1</v>
      </c>
    </row>
    <row r="41" spans="2:8">
      <c r="B41" s="167" t="s">
        <v>273</v>
      </c>
      <c r="C41" s="165">
        <v>265</v>
      </c>
      <c r="D41" s="68">
        <f t="shared" si="2"/>
        <v>8.6263020833333321</v>
      </c>
      <c r="E41" s="102">
        <v>261</v>
      </c>
      <c r="F41" s="102">
        <v>4</v>
      </c>
      <c r="G41" s="102">
        <v>0</v>
      </c>
      <c r="H41" s="102">
        <v>0</v>
      </c>
    </row>
    <row r="42" spans="2:8">
      <c r="B42" s="167" t="s">
        <v>256</v>
      </c>
      <c r="C42" s="165">
        <v>363</v>
      </c>
      <c r="D42" s="68">
        <f t="shared" si="2"/>
        <v>11.81640625</v>
      </c>
      <c r="E42" s="102">
        <v>360</v>
      </c>
      <c r="F42" s="102">
        <v>3</v>
      </c>
      <c r="G42" s="102">
        <v>0</v>
      </c>
      <c r="H42" s="102">
        <v>0</v>
      </c>
    </row>
    <row r="43" spans="2:8">
      <c r="B43" s="167" t="s">
        <v>257</v>
      </c>
      <c r="C43" s="165">
        <v>358</v>
      </c>
      <c r="D43" s="68">
        <f t="shared" si="2"/>
        <v>11.653645833333332</v>
      </c>
      <c r="E43" s="102">
        <v>351</v>
      </c>
      <c r="F43" s="102">
        <v>5</v>
      </c>
      <c r="G43" s="102">
        <v>1</v>
      </c>
      <c r="H43" s="102">
        <v>1</v>
      </c>
    </row>
    <row r="44" spans="2:8">
      <c r="B44" s="167" t="s">
        <v>258</v>
      </c>
      <c r="C44" s="165">
        <v>347</v>
      </c>
      <c r="D44" s="68">
        <f t="shared" si="2"/>
        <v>11.295572916666668</v>
      </c>
      <c r="E44" s="102">
        <v>346</v>
      </c>
      <c r="F44" s="102">
        <v>1</v>
      </c>
      <c r="G44" s="102">
        <v>0</v>
      </c>
      <c r="H44" s="102">
        <v>0</v>
      </c>
    </row>
    <row r="45" spans="2:8">
      <c r="B45" s="167" t="s">
        <v>274</v>
      </c>
      <c r="C45" s="165">
        <v>193</v>
      </c>
      <c r="D45" s="68">
        <f t="shared" si="2"/>
        <v>6.282552083333333</v>
      </c>
      <c r="E45" s="102">
        <v>192</v>
      </c>
      <c r="F45" s="102">
        <v>1</v>
      </c>
      <c r="G45" s="102">
        <v>0</v>
      </c>
      <c r="H45" s="102">
        <v>0</v>
      </c>
    </row>
    <row r="46" spans="2:8">
      <c r="B46" s="167" t="s">
        <v>275</v>
      </c>
      <c r="C46" s="165">
        <v>92</v>
      </c>
      <c r="D46" s="68">
        <f t="shared" si="2"/>
        <v>2.994791666666667</v>
      </c>
      <c r="E46" s="102">
        <v>92</v>
      </c>
      <c r="F46" s="102">
        <v>0</v>
      </c>
      <c r="G46" s="102">
        <v>0</v>
      </c>
      <c r="H46" s="102">
        <v>0</v>
      </c>
    </row>
    <row r="47" spans="2:8">
      <c r="B47" s="167" t="s">
        <v>276</v>
      </c>
      <c r="C47" s="165">
        <v>94</v>
      </c>
      <c r="D47" s="68">
        <f t="shared" si="2"/>
        <v>3.059895833333333</v>
      </c>
      <c r="E47" s="102">
        <v>94</v>
      </c>
      <c r="F47" s="102">
        <v>0</v>
      </c>
      <c r="G47" s="102">
        <v>0</v>
      </c>
      <c r="H47" s="102">
        <v>0</v>
      </c>
    </row>
    <row r="48" spans="2:8">
      <c r="B48" s="167" t="s">
        <v>277</v>
      </c>
      <c r="C48" s="165">
        <v>149</v>
      </c>
      <c r="D48" s="68">
        <f t="shared" si="2"/>
        <v>4.8502604166666661</v>
      </c>
      <c r="E48" s="102">
        <v>149</v>
      </c>
      <c r="F48" s="102">
        <v>0</v>
      </c>
      <c r="G48" s="102">
        <v>0</v>
      </c>
      <c r="H48" s="102">
        <v>0</v>
      </c>
    </row>
    <row r="49" spans="1:8">
      <c r="B49" s="167" t="s">
        <v>278</v>
      </c>
      <c r="C49" s="165">
        <v>226</v>
      </c>
      <c r="D49" s="68">
        <f t="shared" si="2"/>
        <v>7.356770833333333</v>
      </c>
      <c r="E49" s="102">
        <v>224</v>
      </c>
      <c r="F49" s="102">
        <v>2</v>
      </c>
      <c r="G49" s="102">
        <v>0</v>
      </c>
      <c r="H49" s="102">
        <v>0</v>
      </c>
    </row>
    <row r="50" spans="1:8">
      <c r="B50" s="167" t="s">
        <v>279</v>
      </c>
      <c r="C50" s="165">
        <v>173</v>
      </c>
      <c r="D50" s="68">
        <f t="shared" si="2"/>
        <v>5.6315104166666661</v>
      </c>
      <c r="E50" s="102">
        <v>173</v>
      </c>
      <c r="F50" s="102">
        <v>0</v>
      </c>
      <c r="G50" s="102">
        <v>0</v>
      </c>
      <c r="H50" s="102">
        <v>0</v>
      </c>
    </row>
    <row r="51" spans="1:8">
      <c r="B51" s="167" t="s">
        <v>280</v>
      </c>
      <c r="C51" s="165">
        <v>100</v>
      </c>
      <c r="D51" s="68">
        <f t="shared" si="2"/>
        <v>3.2552083333333335</v>
      </c>
      <c r="E51" s="102">
        <v>98</v>
      </c>
      <c r="F51" s="102">
        <v>1</v>
      </c>
      <c r="G51" s="102">
        <v>0</v>
      </c>
      <c r="H51" s="102">
        <v>1</v>
      </c>
    </row>
    <row r="52" spans="1:8">
      <c r="B52" s="167" t="s">
        <v>281</v>
      </c>
      <c r="C52" s="165">
        <v>56</v>
      </c>
      <c r="D52" s="68">
        <f t="shared" si="2"/>
        <v>1.8229166666666667</v>
      </c>
      <c r="E52" s="102">
        <v>56</v>
      </c>
      <c r="F52" s="102">
        <v>0</v>
      </c>
      <c r="G52" s="102">
        <v>0</v>
      </c>
      <c r="H52" s="102">
        <v>0</v>
      </c>
    </row>
    <row r="53" spans="1:8">
      <c r="B53" s="167" t="s">
        <v>282</v>
      </c>
      <c r="C53" s="165">
        <v>34</v>
      </c>
      <c r="D53" s="68">
        <f t="shared" si="2"/>
        <v>1.1067708333333335</v>
      </c>
      <c r="E53" s="102">
        <v>34</v>
      </c>
      <c r="F53" s="102">
        <v>0</v>
      </c>
      <c r="G53" s="102">
        <v>0</v>
      </c>
      <c r="H53" s="102">
        <v>0</v>
      </c>
    </row>
    <row r="54" spans="1:8">
      <c r="B54" s="167" t="s">
        <v>283</v>
      </c>
      <c r="C54" s="165">
        <v>38</v>
      </c>
      <c r="D54" s="68">
        <f t="shared" si="2"/>
        <v>1.2369791666666665</v>
      </c>
      <c r="E54" s="102">
        <v>38</v>
      </c>
      <c r="F54" s="102">
        <v>0</v>
      </c>
      <c r="G54" s="102">
        <v>0</v>
      </c>
      <c r="H54" s="102">
        <v>0</v>
      </c>
    </row>
    <row r="55" spans="1:8">
      <c r="B55" s="167" t="s">
        <v>284</v>
      </c>
      <c r="C55" s="165">
        <v>36</v>
      </c>
      <c r="D55" s="68">
        <f t="shared" si="2"/>
        <v>1.171875</v>
      </c>
      <c r="E55" s="102">
        <v>36</v>
      </c>
      <c r="F55" s="102">
        <v>0</v>
      </c>
      <c r="G55" s="102">
        <v>0</v>
      </c>
      <c r="H55" s="102">
        <v>0</v>
      </c>
    </row>
    <row r="56" spans="1:8">
      <c r="B56" s="167" t="s">
        <v>285</v>
      </c>
      <c r="C56" s="165">
        <v>22</v>
      </c>
      <c r="D56" s="68">
        <f t="shared" si="2"/>
        <v>0.71614583333333326</v>
      </c>
      <c r="E56" s="102">
        <v>22</v>
      </c>
      <c r="F56" s="102">
        <v>0</v>
      </c>
      <c r="G56" s="102">
        <v>0</v>
      </c>
      <c r="H56" s="102">
        <v>0</v>
      </c>
    </row>
    <row r="57" spans="1:8">
      <c r="B57" s="104" t="s">
        <v>1</v>
      </c>
      <c r="C57" s="105">
        <v>3072</v>
      </c>
      <c r="D57" s="76">
        <f t="shared" si="2"/>
        <v>100</v>
      </c>
      <c r="E57" s="105">
        <v>3050</v>
      </c>
      <c r="F57" s="106">
        <v>18</v>
      </c>
      <c r="G57" s="106">
        <v>1</v>
      </c>
      <c r="H57" s="106">
        <v>3</v>
      </c>
    </row>
    <row r="58" spans="1:8">
      <c r="B58" s="99"/>
      <c r="C58" s="99"/>
      <c r="D58" s="99"/>
      <c r="E58" s="99"/>
      <c r="F58" s="99"/>
      <c r="G58" s="99"/>
      <c r="H58" s="99"/>
    </row>
    <row r="59" spans="1:8">
      <c r="B59" s="99"/>
      <c r="C59" s="99"/>
      <c r="D59" s="99"/>
      <c r="E59" s="99"/>
      <c r="F59" s="99"/>
      <c r="G59" s="99"/>
      <c r="H59" s="99"/>
    </row>
    <row r="60" spans="1:8">
      <c r="B60" s="287" t="s">
        <v>303</v>
      </c>
      <c r="C60" s="288"/>
      <c r="D60" s="288"/>
      <c r="E60" s="288"/>
      <c r="F60" s="288"/>
      <c r="G60" s="288"/>
      <c r="H60" s="289"/>
    </row>
    <row r="61" spans="1:8" ht="15" customHeight="1">
      <c r="A61" s="146"/>
      <c r="B61" s="163" t="s">
        <v>287</v>
      </c>
      <c r="C61" s="82" t="s">
        <v>10</v>
      </c>
      <c r="D61" s="82" t="s">
        <v>11</v>
      </c>
      <c r="E61" s="75" t="s">
        <v>4</v>
      </c>
      <c r="F61" s="75" t="s">
        <v>5</v>
      </c>
      <c r="G61" s="75" t="s">
        <v>6</v>
      </c>
      <c r="H61" s="100" t="s">
        <v>7</v>
      </c>
    </row>
    <row r="62" spans="1:8" ht="15.75" customHeight="1">
      <c r="B62" s="167" t="s">
        <v>265</v>
      </c>
      <c r="C62" s="165">
        <v>357</v>
      </c>
      <c r="D62" s="68">
        <f>C62/C$83*100</f>
        <v>11.62109375</v>
      </c>
      <c r="E62" s="102">
        <v>350</v>
      </c>
      <c r="F62" s="102">
        <v>6</v>
      </c>
      <c r="G62" s="102">
        <v>0</v>
      </c>
      <c r="H62" s="102">
        <v>1</v>
      </c>
    </row>
    <row r="63" spans="1:8">
      <c r="B63" s="167" t="s">
        <v>266</v>
      </c>
      <c r="C63" s="165">
        <v>558</v>
      </c>
      <c r="D63" s="68">
        <f t="shared" ref="D63:D83" si="3">C63/C$83*100</f>
        <v>18.1640625</v>
      </c>
      <c r="E63" s="102">
        <v>554</v>
      </c>
      <c r="F63" s="102">
        <v>4</v>
      </c>
      <c r="G63" s="102">
        <v>0</v>
      </c>
      <c r="H63" s="102">
        <v>0</v>
      </c>
    </row>
    <row r="64" spans="1:8">
      <c r="B64" s="167" t="s">
        <v>267</v>
      </c>
      <c r="C64" s="165">
        <v>478</v>
      </c>
      <c r="D64" s="68">
        <f t="shared" si="3"/>
        <v>15.559895833333334</v>
      </c>
      <c r="E64" s="102">
        <v>475</v>
      </c>
      <c r="F64" s="102">
        <v>2</v>
      </c>
      <c r="G64" s="102">
        <v>0</v>
      </c>
      <c r="H64" s="102">
        <v>1</v>
      </c>
    </row>
    <row r="65" spans="2:8" ht="15.75" customHeight="1">
      <c r="B65" s="167" t="s">
        <v>268</v>
      </c>
      <c r="C65" s="165">
        <v>462</v>
      </c>
      <c r="D65" s="68">
        <f t="shared" si="3"/>
        <v>15.0390625</v>
      </c>
      <c r="E65" s="102">
        <v>460</v>
      </c>
      <c r="F65" s="102">
        <v>2</v>
      </c>
      <c r="G65" s="102">
        <v>0</v>
      </c>
      <c r="H65" s="102">
        <v>0</v>
      </c>
    </row>
    <row r="66" spans="2:8">
      <c r="B66" s="167" t="s">
        <v>269</v>
      </c>
      <c r="C66" s="165">
        <v>359</v>
      </c>
      <c r="D66" s="68">
        <f t="shared" si="3"/>
        <v>11.686197916666668</v>
      </c>
      <c r="E66" s="102">
        <v>358</v>
      </c>
      <c r="F66" s="102">
        <v>1</v>
      </c>
      <c r="G66" s="102">
        <v>0</v>
      </c>
      <c r="H66" s="102">
        <v>0</v>
      </c>
    </row>
    <row r="67" spans="2:8">
      <c r="B67" s="167" t="s">
        <v>270</v>
      </c>
      <c r="C67" s="165">
        <v>316</v>
      </c>
      <c r="D67" s="68">
        <f t="shared" si="3"/>
        <v>10.286458333333332</v>
      </c>
      <c r="E67" s="102">
        <v>314</v>
      </c>
      <c r="F67" s="102">
        <v>2</v>
      </c>
      <c r="G67" s="102">
        <v>0</v>
      </c>
      <c r="H67" s="102">
        <v>0</v>
      </c>
    </row>
    <row r="68" spans="2:8">
      <c r="B68" s="167" t="s">
        <v>271</v>
      </c>
      <c r="C68" s="165">
        <v>255</v>
      </c>
      <c r="D68" s="68">
        <f t="shared" si="3"/>
        <v>8.30078125</v>
      </c>
      <c r="E68" s="102">
        <v>254</v>
      </c>
      <c r="F68" s="102">
        <v>1</v>
      </c>
      <c r="G68" s="102">
        <v>0</v>
      </c>
      <c r="H68" s="102">
        <v>0</v>
      </c>
    </row>
    <row r="69" spans="2:8">
      <c r="B69" s="167" t="s">
        <v>272</v>
      </c>
      <c r="C69" s="165">
        <v>213</v>
      </c>
      <c r="D69" s="68">
        <f t="shared" si="3"/>
        <v>6.93359375</v>
      </c>
      <c r="E69" s="102">
        <v>212</v>
      </c>
      <c r="F69" s="102">
        <v>0</v>
      </c>
      <c r="G69" s="102">
        <v>0</v>
      </c>
      <c r="H69" s="102">
        <v>1</v>
      </c>
    </row>
    <row r="70" spans="2:8">
      <c r="B70" s="167" t="s">
        <v>273</v>
      </c>
      <c r="C70" s="165">
        <v>20</v>
      </c>
      <c r="D70" s="68">
        <f t="shared" si="3"/>
        <v>0.65104166666666674</v>
      </c>
      <c r="E70" s="102">
        <v>20</v>
      </c>
      <c r="F70" s="102">
        <v>0</v>
      </c>
      <c r="G70" s="102">
        <v>0</v>
      </c>
      <c r="H70" s="102">
        <v>0</v>
      </c>
    </row>
    <row r="71" spans="2:8">
      <c r="B71" s="167" t="s">
        <v>256</v>
      </c>
      <c r="C71" s="165">
        <v>14</v>
      </c>
      <c r="D71" s="68">
        <f t="shared" si="3"/>
        <v>0.45572916666666669</v>
      </c>
      <c r="E71" s="102">
        <v>14</v>
      </c>
      <c r="F71" s="102">
        <v>0</v>
      </c>
      <c r="G71" s="102">
        <v>0</v>
      </c>
      <c r="H71" s="102">
        <v>0</v>
      </c>
    </row>
    <row r="72" spans="2:8">
      <c r="B72" s="167" t="s">
        <v>257</v>
      </c>
      <c r="C72" s="165">
        <v>7</v>
      </c>
      <c r="D72" s="68">
        <f t="shared" si="3"/>
        <v>0.22786458333333334</v>
      </c>
      <c r="E72" s="102">
        <v>6</v>
      </c>
      <c r="F72" s="102">
        <v>0</v>
      </c>
      <c r="G72" s="102">
        <v>1</v>
      </c>
      <c r="H72" s="102">
        <v>0</v>
      </c>
    </row>
    <row r="73" spans="2:8">
      <c r="B73" s="167" t="s">
        <v>258</v>
      </c>
      <c r="C73" s="165">
        <v>7</v>
      </c>
      <c r="D73" s="68">
        <f t="shared" si="3"/>
        <v>0.22786458333333334</v>
      </c>
      <c r="E73" s="102">
        <v>7</v>
      </c>
      <c r="F73" s="102">
        <v>0</v>
      </c>
      <c r="G73" s="102">
        <v>0</v>
      </c>
      <c r="H73" s="102">
        <v>0</v>
      </c>
    </row>
    <row r="74" spans="2:8">
      <c r="B74" s="167" t="s">
        <v>274</v>
      </c>
      <c r="C74" s="165">
        <v>4</v>
      </c>
      <c r="D74" s="68">
        <f t="shared" si="3"/>
        <v>0.13020833333333331</v>
      </c>
      <c r="E74" s="102">
        <v>4</v>
      </c>
      <c r="F74" s="102">
        <v>0</v>
      </c>
      <c r="G74" s="102">
        <v>0</v>
      </c>
      <c r="H74" s="102">
        <v>0</v>
      </c>
    </row>
    <row r="75" spans="2:8">
      <c r="B75" s="167" t="s">
        <v>275</v>
      </c>
      <c r="C75" s="165">
        <v>3</v>
      </c>
      <c r="D75" s="68">
        <f t="shared" si="3"/>
        <v>9.765625E-2</v>
      </c>
      <c r="E75" s="102">
        <v>3</v>
      </c>
      <c r="F75" s="102">
        <v>0</v>
      </c>
      <c r="G75" s="102">
        <v>0</v>
      </c>
      <c r="H75" s="102">
        <v>0</v>
      </c>
    </row>
    <row r="76" spans="2:8">
      <c r="B76" s="167" t="s">
        <v>276</v>
      </c>
      <c r="C76" s="165">
        <v>2</v>
      </c>
      <c r="D76" s="68">
        <f t="shared" si="3"/>
        <v>6.5104166666666657E-2</v>
      </c>
      <c r="E76" s="102">
        <v>2</v>
      </c>
      <c r="F76" s="102">
        <v>0</v>
      </c>
      <c r="G76" s="102">
        <v>0</v>
      </c>
      <c r="H76" s="102">
        <v>0</v>
      </c>
    </row>
    <row r="77" spans="2:8">
      <c r="B77" s="167" t="s">
        <v>277</v>
      </c>
      <c r="C77" s="165">
        <v>7</v>
      </c>
      <c r="D77" s="68">
        <f t="shared" si="3"/>
        <v>0.22786458333333334</v>
      </c>
      <c r="E77" s="102">
        <v>7</v>
      </c>
      <c r="F77" s="102">
        <v>0</v>
      </c>
      <c r="G77" s="102">
        <v>0</v>
      </c>
      <c r="H77" s="102">
        <v>0</v>
      </c>
    </row>
    <row r="78" spans="2:8">
      <c r="B78" s="167" t="s">
        <v>278</v>
      </c>
      <c r="C78" s="165">
        <v>4</v>
      </c>
      <c r="D78" s="68">
        <f t="shared" si="3"/>
        <v>0.13020833333333331</v>
      </c>
      <c r="E78" s="102">
        <v>4</v>
      </c>
      <c r="F78" s="102">
        <v>0</v>
      </c>
      <c r="G78" s="102">
        <v>0</v>
      </c>
      <c r="H78" s="102">
        <v>0</v>
      </c>
    </row>
    <row r="79" spans="2:8">
      <c r="B79" s="167" t="s">
        <v>279</v>
      </c>
      <c r="C79" s="165">
        <v>2</v>
      </c>
      <c r="D79" s="68">
        <f t="shared" si="3"/>
        <v>6.5104166666666657E-2</v>
      </c>
      <c r="E79" s="102">
        <v>2</v>
      </c>
      <c r="F79" s="102">
        <v>0</v>
      </c>
      <c r="G79" s="102">
        <v>0</v>
      </c>
      <c r="H79" s="102">
        <v>0</v>
      </c>
    </row>
    <row r="80" spans="2:8">
      <c r="B80" s="167" t="s">
        <v>280</v>
      </c>
      <c r="C80" s="165">
        <v>2</v>
      </c>
      <c r="D80" s="68">
        <f t="shared" si="3"/>
        <v>6.5104166666666657E-2</v>
      </c>
      <c r="E80" s="102">
        <v>2</v>
      </c>
      <c r="F80" s="102">
        <v>0</v>
      </c>
      <c r="G80" s="102">
        <v>0</v>
      </c>
      <c r="H80" s="102">
        <v>0</v>
      </c>
    </row>
    <row r="81" spans="2:8">
      <c r="B81" s="167" t="s">
        <v>282</v>
      </c>
      <c r="C81" s="170">
        <v>1</v>
      </c>
      <c r="D81" s="68">
        <f t="shared" si="3"/>
        <v>3.2552083333333329E-2</v>
      </c>
      <c r="E81" s="168">
        <v>1</v>
      </c>
      <c r="F81" s="169">
        <v>0</v>
      </c>
      <c r="G81" s="169">
        <v>0</v>
      </c>
      <c r="H81" s="169">
        <v>0</v>
      </c>
    </row>
    <row r="82" spans="2:8">
      <c r="B82" s="167" t="s">
        <v>285</v>
      </c>
      <c r="C82" s="170">
        <v>1</v>
      </c>
      <c r="D82" s="68">
        <f t="shared" si="3"/>
        <v>3.2552083333333329E-2</v>
      </c>
      <c r="E82" s="1">
        <v>1</v>
      </c>
      <c r="F82" s="1">
        <v>0</v>
      </c>
      <c r="G82" s="1">
        <v>0</v>
      </c>
      <c r="H82" s="1">
        <v>0</v>
      </c>
    </row>
    <row r="83" spans="2:8">
      <c r="B83" s="104" t="s">
        <v>1</v>
      </c>
      <c r="C83" s="105">
        <v>3072</v>
      </c>
      <c r="D83" s="76">
        <f t="shared" si="3"/>
        <v>100</v>
      </c>
      <c r="E83" s="105">
        <v>3050</v>
      </c>
      <c r="F83" s="106">
        <v>18</v>
      </c>
      <c r="G83" s="106">
        <v>1</v>
      </c>
      <c r="H83" s="106">
        <v>3</v>
      </c>
    </row>
  </sheetData>
  <mergeCells count="4">
    <mergeCell ref="B60:H60"/>
    <mergeCell ref="B31:H31"/>
    <mergeCell ref="B19:H19"/>
    <mergeCell ref="B2:H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8"/>
  <sheetViews>
    <sheetView topLeftCell="A2" workbookViewId="0">
      <selection activeCell="B18" sqref="B18:H18"/>
    </sheetView>
  </sheetViews>
  <sheetFormatPr baseColWidth="10" defaultRowHeight="15"/>
  <cols>
    <col min="2" max="2" width="34.140625" customWidth="1"/>
  </cols>
  <sheetData>
    <row r="2" spans="1:8">
      <c r="B2" s="290" t="s">
        <v>322</v>
      </c>
      <c r="C2" s="291"/>
      <c r="D2" s="291"/>
      <c r="E2" s="291"/>
      <c r="F2" s="291"/>
      <c r="G2" s="291"/>
      <c r="H2" s="292"/>
    </row>
    <row r="3" spans="1:8">
      <c r="A3" s="146"/>
      <c r="B3" s="173" t="s">
        <v>323</v>
      </c>
      <c r="C3" s="112" t="s">
        <v>10</v>
      </c>
      <c r="D3" s="113" t="s">
        <v>11</v>
      </c>
      <c r="E3" s="112" t="s">
        <v>4</v>
      </c>
      <c r="F3" s="112" t="s">
        <v>5</v>
      </c>
      <c r="G3" s="112" t="s">
        <v>6</v>
      </c>
      <c r="H3" s="114" t="s">
        <v>7</v>
      </c>
    </row>
    <row r="4" spans="1:8" ht="15.75" customHeight="1">
      <c r="A4" s="175"/>
      <c r="B4" s="174" t="s">
        <v>304</v>
      </c>
      <c r="C4" s="171">
        <v>6</v>
      </c>
      <c r="D4" s="68">
        <f>C4/C$15*100</f>
        <v>0.1953125</v>
      </c>
      <c r="E4" s="115">
        <v>6</v>
      </c>
      <c r="F4" s="115">
        <v>0</v>
      </c>
      <c r="G4" s="115">
        <v>0</v>
      </c>
      <c r="H4" s="115">
        <v>0</v>
      </c>
    </row>
    <row r="5" spans="1:8">
      <c r="B5" s="174" t="s">
        <v>305</v>
      </c>
      <c r="C5" s="172">
        <v>2735</v>
      </c>
      <c r="D5" s="68">
        <f t="shared" ref="D5:D15" si="0">C5/C$15*100</f>
        <v>89.029947916666657</v>
      </c>
      <c r="E5" s="111">
        <v>2717</v>
      </c>
      <c r="F5" s="115">
        <v>15</v>
      </c>
      <c r="G5" s="115">
        <v>1</v>
      </c>
      <c r="H5" s="115">
        <v>2</v>
      </c>
    </row>
    <row r="6" spans="1:8" ht="24">
      <c r="B6" s="174" t="s">
        <v>306</v>
      </c>
      <c r="C6" s="171">
        <v>66</v>
      </c>
      <c r="D6" s="68">
        <f t="shared" si="0"/>
        <v>2.1484375</v>
      </c>
      <c r="E6" s="115">
        <v>65</v>
      </c>
      <c r="F6" s="115">
        <v>0</v>
      </c>
      <c r="G6" s="115">
        <v>0</v>
      </c>
      <c r="H6" s="115">
        <v>1</v>
      </c>
    </row>
    <row r="7" spans="1:8" ht="24.75" customHeight="1">
      <c r="B7" s="174" t="s">
        <v>307</v>
      </c>
      <c r="C7" s="171">
        <v>30</v>
      </c>
      <c r="D7" s="68">
        <f t="shared" si="0"/>
        <v>0.9765625</v>
      </c>
      <c r="E7" s="115">
        <v>30</v>
      </c>
      <c r="F7" s="115">
        <v>0</v>
      </c>
      <c r="G7" s="115">
        <v>0</v>
      </c>
      <c r="H7" s="115">
        <v>0</v>
      </c>
    </row>
    <row r="8" spans="1:8" ht="24">
      <c r="B8" s="174" t="s">
        <v>308</v>
      </c>
      <c r="C8" s="171">
        <v>38</v>
      </c>
      <c r="D8" s="68">
        <f t="shared" si="0"/>
        <v>1.2369791666666665</v>
      </c>
      <c r="E8" s="115">
        <v>38</v>
      </c>
      <c r="F8" s="115">
        <v>0</v>
      </c>
      <c r="G8" s="115">
        <v>0</v>
      </c>
      <c r="H8" s="115">
        <v>0</v>
      </c>
    </row>
    <row r="9" spans="1:8">
      <c r="B9" s="174" t="s">
        <v>309</v>
      </c>
      <c r="C9" s="171">
        <v>1</v>
      </c>
      <c r="D9" s="68">
        <f t="shared" si="0"/>
        <v>3.2552083333333329E-2</v>
      </c>
      <c r="E9" s="115">
        <v>1</v>
      </c>
      <c r="F9" s="115">
        <v>0</v>
      </c>
      <c r="G9" s="115">
        <v>0</v>
      </c>
      <c r="H9" s="115">
        <v>0</v>
      </c>
    </row>
    <row r="10" spans="1:8" ht="24">
      <c r="B10" s="174" t="s">
        <v>310</v>
      </c>
      <c r="C10" s="171">
        <v>163</v>
      </c>
      <c r="D10" s="68">
        <f t="shared" si="0"/>
        <v>5.3059895833333339</v>
      </c>
      <c r="E10" s="115">
        <v>161</v>
      </c>
      <c r="F10" s="115">
        <v>2</v>
      </c>
      <c r="G10" s="115">
        <v>0</v>
      </c>
      <c r="H10" s="115">
        <v>0</v>
      </c>
    </row>
    <row r="11" spans="1:8">
      <c r="B11" s="174" t="s">
        <v>311</v>
      </c>
      <c r="C11" s="171">
        <v>23</v>
      </c>
      <c r="D11" s="68">
        <f t="shared" si="0"/>
        <v>0.74869791666666674</v>
      </c>
      <c r="E11" s="115">
        <v>22</v>
      </c>
      <c r="F11" s="115">
        <v>1</v>
      </c>
      <c r="G11" s="115">
        <v>0</v>
      </c>
      <c r="H11" s="115">
        <v>0</v>
      </c>
    </row>
    <row r="12" spans="1:8" ht="24">
      <c r="B12" s="174" t="s">
        <v>624</v>
      </c>
      <c r="C12" s="171">
        <v>2</v>
      </c>
      <c r="D12" s="68">
        <f t="shared" si="0"/>
        <v>6.5104166666666657E-2</v>
      </c>
      <c r="E12" s="115">
        <v>2</v>
      </c>
      <c r="F12" s="115">
        <v>0</v>
      </c>
      <c r="G12" s="115">
        <v>0</v>
      </c>
      <c r="H12" s="115">
        <v>0</v>
      </c>
    </row>
    <row r="13" spans="1:8" ht="24">
      <c r="B13" s="174" t="s">
        <v>312</v>
      </c>
      <c r="C13" s="171">
        <v>3</v>
      </c>
      <c r="D13" s="68">
        <f t="shared" si="0"/>
        <v>9.765625E-2</v>
      </c>
      <c r="E13" s="115">
        <v>3</v>
      </c>
      <c r="F13" s="115">
        <v>0</v>
      </c>
      <c r="G13" s="115">
        <v>0</v>
      </c>
      <c r="H13" s="115">
        <v>0</v>
      </c>
    </row>
    <row r="14" spans="1:8" ht="24">
      <c r="B14" s="174" t="s">
        <v>313</v>
      </c>
      <c r="C14" s="171">
        <v>5</v>
      </c>
      <c r="D14" s="68">
        <f t="shared" si="0"/>
        <v>0.16276041666666669</v>
      </c>
      <c r="E14" s="115">
        <v>5</v>
      </c>
      <c r="F14" s="115">
        <v>0</v>
      </c>
      <c r="G14" s="115">
        <v>0</v>
      </c>
      <c r="H14" s="115">
        <v>0</v>
      </c>
    </row>
    <row r="15" spans="1:8">
      <c r="B15" s="116" t="s">
        <v>1</v>
      </c>
      <c r="C15" s="105">
        <v>3072</v>
      </c>
      <c r="D15" s="76">
        <f t="shared" si="0"/>
        <v>100</v>
      </c>
      <c r="E15" s="105">
        <v>3050</v>
      </c>
      <c r="F15" s="117">
        <v>18</v>
      </c>
      <c r="G15" s="117">
        <v>1</v>
      </c>
      <c r="H15" s="117">
        <v>3</v>
      </c>
    </row>
    <row r="16" spans="1:8">
      <c r="B16" s="109"/>
      <c r="C16" s="108"/>
      <c r="D16" s="110"/>
      <c r="E16" s="108"/>
      <c r="F16" s="108"/>
      <c r="G16" s="108"/>
      <c r="H16" s="108"/>
    </row>
    <row r="17" spans="1:8">
      <c r="B17" s="107"/>
      <c r="C17" s="107"/>
      <c r="D17" s="107"/>
      <c r="E17" s="107"/>
      <c r="F17" s="107"/>
      <c r="G17" s="107"/>
      <c r="H17" s="107"/>
    </row>
    <row r="18" spans="1:8">
      <c r="B18" s="290" t="s">
        <v>324</v>
      </c>
      <c r="C18" s="291"/>
      <c r="D18" s="291"/>
      <c r="E18" s="291"/>
      <c r="F18" s="291"/>
      <c r="G18" s="291"/>
      <c r="H18" s="292"/>
    </row>
    <row r="19" spans="1:8">
      <c r="A19" s="146"/>
      <c r="B19" s="173" t="s">
        <v>325</v>
      </c>
      <c r="C19" s="112" t="s">
        <v>10</v>
      </c>
      <c r="D19" s="113" t="s">
        <v>11</v>
      </c>
      <c r="E19" s="112" t="s">
        <v>4</v>
      </c>
      <c r="F19" s="112" t="s">
        <v>5</v>
      </c>
      <c r="G19" s="112" t="s">
        <v>6</v>
      </c>
      <c r="H19" s="114" t="s">
        <v>7</v>
      </c>
    </row>
    <row r="20" spans="1:8" ht="15.75" customHeight="1">
      <c r="B20" s="174" t="s">
        <v>314</v>
      </c>
      <c r="C20" s="171">
        <v>4</v>
      </c>
      <c r="D20" s="68">
        <f>C20/C$28*100</f>
        <v>0.13020833333333331</v>
      </c>
      <c r="E20" s="115">
        <v>4</v>
      </c>
      <c r="F20" s="115">
        <v>0</v>
      </c>
      <c r="G20" s="115">
        <v>0</v>
      </c>
      <c r="H20" s="115">
        <v>0</v>
      </c>
    </row>
    <row r="21" spans="1:8" ht="24">
      <c r="B21" s="174" t="s">
        <v>315</v>
      </c>
      <c r="C21" s="172">
        <v>2291</v>
      </c>
      <c r="D21" s="68">
        <f t="shared" ref="D21:D28" si="1">C21/C$28*100</f>
        <v>74.576822916666657</v>
      </c>
      <c r="E21" s="111">
        <v>2283</v>
      </c>
      <c r="F21" s="115">
        <v>6</v>
      </c>
      <c r="G21" s="115">
        <v>1</v>
      </c>
      <c r="H21" s="115">
        <v>1</v>
      </c>
    </row>
    <row r="22" spans="1:8" ht="24">
      <c r="B22" s="174" t="s">
        <v>316</v>
      </c>
      <c r="C22" s="171">
        <v>25</v>
      </c>
      <c r="D22" s="68">
        <f t="shared" si="1"/>
        <v>0.81380208333333337</v>
      </c>
      <c r="E22" s="115">
        <v>25</v>
      </c>
      <c r="F22" s="115">
        <v>0</v>
      </c>
      <c r="G22" s="115">
        <v>0</v>
      </c>
      <c r="H22" s="115">
        <v>0</v>
      </c>
    </row>
    <row r="23" spans="1:8" ht="24">
      <c r="B23" s="174" t="s">
        <v>317</v>
      </c>
      <c r="C23" s="171">
        <v>24</v>
      </c>
      <c r="D23" s="68">
        <f t="shared" si="1"/>
        <v>0.78125</v>
      </c>
      <c r="E23" s="115">
        <v>24</v>
      </c>
      <c r="F23" s="115">
        <v>0</v>
      </c>
      <c r="G23" s="115">
        <v>0</v>
      </c>
      <c r="H23" s="115">
        <v>0</v>
      </c>
    </row>
    <row r="24" spans="1:8" ht="24">
      <c r="B24" s="174" t="s">
        <v>318</v>
      </c>
      <c r="C24" s="171">
        <v>55</v>
      </c>
      <c r="D24" s="68">
        <f t="shared" si="1"/>
        <v>1.7903645833333333</v>
      </c>
      <c r="E24" s="115">
        <v>55</v>
      </c>
      <c r="F24" s="115">
        <v>0</v>
      </c>
      <c r="G24" s="115">
        <v>0</v>
      </c>
      <c r="H24" s="115">
        <v>0</v>
      </c>
    </row>
    <row r="25" spans="1:8" ht="36">
      <c r="B25" s="174" t="s">
        <v>319</v>
      </c>
      <c r="C25" s="171">
        <v>568</v>
      </c>
      <c r="D25" s="68">
        <f t="shared" si="1"/>
        <v>18.489583333333336</v>
      </c>
      <c r="E25" s="115">
        <v>554</v>
      </c>
      <c r="F25" s="115">
        <v>12</v>
      </c>
      <c r="G25" s="115">
        <v>0</v>
      </c>
      <c r="H25" s="115">
        <v>2</v>
      </c>
    </row>
    <row r="26" spans="1:8" ht="24">
      <c r="B26" s="174" t="s">
        <v>320</v>
      </c>
      <c r="C26" s="171">
        <v>84</v>
      </c>
      <c r="D26" s="68">
        <f t="shared" si="1"/>
        <v>2.734375</v>
      </c>
      <c r="E26" s="115">
        <v>84</v>
      </c>
      <c r="F26" s="115">
        <v>0</v>
      </c>
      <c r="G26" s="115">
        <v>0</v>
      </c>
      <c r="H26" s="115">
        <v>0</v>
      </c>
    </row>
    <row r="27" spans="1:8" ht="24">
      <c r="B27" s="174" t="s">
        <v>321</v>
      </c>
      <c r="C27" s="171">
        <v>21</v>
      </c>
      <c r="D27" s="68">
        <f t="shared" si="1"/>
        <v>0.68359375</v>
      </c>
      <c r="E27" s="115">
        <v>21</v>
      </c>
      <c r="F27" s="115">
        <v>0</v>
      </c>
      <c r="G27" s="115">
        <v>0</v>
      </c>
      <c r="H27" s="115">
        <v>0</v>
      </c>
    </row>
    <row r="28" spans="1:8">
      <c r="B28" s="116" t="s">
        <v>1</v>
      </c>
      <c r="C28" s="105">
        <v>3072</v>
      </c>
      <c r="D28" s="76">
        <f t="shared" si="1"/>
        <v>100</v>
      </c>
      <c r="E28" s="105">
        <v>3050</v>
      </c>
      <c r="F28" s="117">
        <v>18</v>
      </c>
      <c r="G28" s="117">
        <v>1</v>
      </c>
      <c r="H28" s="117">
        <v>3</v>
      </c>
    </row>
  </sheetData>
  <mergeCells count="2">
    <mergeCell ref="B2:H2"/>
    <mergeCell ref="B18:H1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4"/>
  <sheetViews>
    <sheetView workbookViewId="0">
      <selection activeCell="B2" sqref="B2:H2"/>
    </sheetView>
  </sheetViews>
  <sheetFormatPr baseColWidth="10" defaultRowHeight="15"/>
  <cols>
    <col min="1" max="1" width="11.5703125" customWidth="1"/>
    <col min="2" max="2" width="40.7109375" customWidth="1"/>
    <col min="3" max="3" width="9.7109375" customWidth="1"/>
    <col min="4" max="4" width="9.5703125" customWidth="1"/>
    <col min="5" max="5" width="10.140625" customWidth="1"/>
    <col min="6" max="7" width="9.42578125" customWidth="1"/>
    <col min="8" max="8" width="9.140625" customWidth="1"/>
  </cols>
  <sheetData>
    <row r="2" spans="1:8">
      <c r="A2" s="146"/>
      <c r="B2" s="284" t="s">
        <v>360</v>
      </c>
      <c r="C2" s="285"/>
      <c r="D2" s="285"/>
      <c r="E2" s="285"/>
      <c r="F2" s="285"/>
      <c r="G2" s="285"/>
      <c r="H2" s="286"/>
    </row>
    <row r="3" spans="1:8">
      <c r="A3" s="175"/>
      <c r="B3" s="163" t="s">
        <v>326</v>
      </c>
      <c r="C3" s="82" t="s">
        <v>10</v>
      </c>
      <c r="D3" s="82" t="s">
        <v>11</v>
      </c>
      <c r="E3" s="75" t="s">
        <v>4</v>
      </c>
      <c r="F3" s="75" t="s">
        <v>5</v>
      </c>
      <c r="G3" s="75" t="s">
        <v>6</v>
      </c>
      <c r="H3" s="118" t="s">
        <v>7</v>
      </c>
    </row>
    <row r="4" spans="1:8" ht="15.75" customHeight="1">
      <c r="A4" s="213"/>
      <c r="B4" s="179" t="s">
        <v>304</v>
      </c>
      <c r="C4" s="178">
        <v>2</v>
      </c>
      <c r="D4" s="68">
        <f>C4/C$43*100</f>
        <v>6.5104166666666657E-2</v>
      </c>
      <c r="E4" s="119">
        <v>2</v>
      </c>
      <c r="F4" s="119">
        <v>0</v>
      </c>
      <c r="G4" s="119">
        <v>0</v>
      </c>
      <c r="H4" s="119">
        <v>0</v>
      </c>
    </row>
    <row r="5" spans="1:8" ht="24">
      <c r="A5" s="213"/>
      <c r="B5" s="179" t="s">
        <v>625</v>
      </c>
      <c r="C5" s="178">
        <v>6</v>
      </c>
      <c r="D5" s="68">
        <f t="shared" ref="D5:D43" si="0">C5/C$43*100</f>
        <v>0.1953125</v>
      </c>
      <c r="E5" s="119">
        <v>6</v>
      </c>
      <c r="F5" s="119">
        <v>0</v>
      </c>
      <c r="G5" s="119">
        <v>0</v>
      </c>
      <c r="H5" s="119">
        <v>0</v>
      </c>
    </row>
    <row r="6" spans="1:8" ht="24">
      <c r="A6" s="213"/>
      <c r="B6" s="179" t="s">
        <v>327</v>
      </c>
      <c r="C6" s="178">
        <v>2</v>
      </c>
      <c r="D6" s="68">
        <f t="shared" si="0"/>
        <v>6.5104166666666657E-2</v>
      </c>
      <c r="E6" s="119">
        <v>2</v>
      </c>
      <c r="F6" s="119">
        <v>0</v>
      </c>
      <c r="G6" s="119">
        <v>0</v>
      </c>
      <c r="H6" s="119">
        <v>0</v>
      </c>
    </row>
    <row r="7" spans="1:8" ht="26.25" customHeight="1">
      <c r="A7" s="213"/>
      <c r="B7" s="179" t="s">
        <v>328</v>
      </c>
      <c r="C7" s="178">
        <v>39</v>
      </c>
      <c r="D7" s="68">
        <f t="shared" si="0"/>
        <v>1.26953125</v>
      </c>
      <c r="E7" s="119">
        <v>38</v>
      </c>
      <c r="F7" s="119">
        <v>1</v>
      </c>
      <c r="G7" s="119">
        <v>0</v>
      </c>
      <c r="H7" s="119">
        <v>0</v>
      </c>
    </row>
    <row r="8" spans="1:8" ht="16.5" customHeight="1">
      <c r="A8" s="213"/>
      <c r="B8" s="179" t="s">
        <v>329</v>
      </c>
      <c r="C8" s="178">
        <v>1</v>
      </c>
      <c r="D8" s="68">
        <f t="shared" si="0"/>
        <v>3.2552083333333329E-2</v>
      </c>
      <c r="E8" s="119">
        <v>1</v>
      </c>
      <c r="F8" s="119">
        <v>0</v>
      </c>
      <c r="G8" s="119">
        <v>0</v>
      </c>
      <c r="H8" s="119">
        <v>0</v>
      </c>
    </row>
    <row r="9" spans="1:8" ht="24">
      <c r="A9" s="213"/>
      <c r="B9" s="179" t="s">
        <v>330</v>
      </c>
      <c r="C9" s="178">
        <v>2</v>
      </c>
      <c r="D9" s="68">
        <f t="shared" si="0"/>
        <v>6.5104166666666657E-2</v>
      </c>
      <c r="E9" s="119">
        <v>2</v>
      </c>
      <c r="F9" s="119">
        <v>0</v>
      </c>
      <c r="G9" s="119">
        <v>0</v>
      </c>
      <c r="H9" s="119">
        <v>0</v>
      </c>
    </row>
    <row r="10" spans="1:8" ht="24">
      <c r="A10" s="213"/>
      <c r="B10" s="179" t="s">
        <v>331</v>
      </c>
      <c r="C10" s="178">
        <v>45</v>
      </c>
      <c r="D10" s="68">
        <f t="shared" si="0"/>
        <v>1.46484375</v>
      </c>
      <c r="E10" s="119">
        <v>45</v>
      </c>
      <c r="F10" s="119">
        <v>0</v>
      </c>
      <c r="G10" s="119">
        <v>0</v>
      </c>
      <c r="H10" s="119">
        <v>0</v>
      </c>
    </row>
    <row r="11" spans="1:8" ht="24">
      <c r="A11" s="213"/>
      <c r="B11" s="179" t="s">
        <v>332</v>
      </c>
      <c r="C11" s="178">
        <v>9</v>
      </c>
      <c r="D11" s="68">
        <f t="shared" si="0"/>
        <v>0.29296875</v>
      </c>
      <c r="E11" s="119">
        <v>9</v>
      </c>
      <c r="F11" s="119">
        <v>0</v>
      </c>
      <c r="G11" s="119">
        <v>0</v>
      </c>
      <c r="H11" s="119">
        <v>0</v>
      </c>
    </row>
    <row r="12" spans="1:8">
      <c r="A12" s="213"/>
      <c r="B12" s="179" t="s">
        <v>626</v>
      </c>
      <c r="C12" s="178">
        <v>1</v>
      </c>
      <c r="D12" s="68">
        <f t="shared" si="0"/>
        <v>3.2552083333333329E-2</v>
      </c>
      <c r="E12" s="119">
        <v>1</v>
      </c>
      <c r="F12" s="119">
        <v>0</v>
      </c>
      <c r="G12" s="119">
        <v>0</v>
      </c>
      <c r="H12" s="119">
        <v>0</v>
      </c>
    </row>
    <row r="13" spans="1:8">
      <c r="A13" s="213"/>
      <c r="B13" s="179" t="s">
        <v>627</v>
      </c>
      <c r="C13" s="178">
        <v>1</v>
      </c>
      <c r="D13" s="68">
        <f t="shared" si="0"/>
        <v>3.2552083333333329E-2</v>
      </c>
      <c r="E13" s="119">
        <v>1</v>
      </c>
      <c r="F13" s="119">
        <v>0</v>
      </c>
      <c r="G13" s="119">
        <v>0</v>
      </c>
      <c r="H13" s="119">
        <v>0</v>
      </c>
    </row>
    <row r="14" spans="1:8" ht="24">
      <c r="A14" s="213"/>
      <c r="B14" s="179" t="s">
        <v>333</v>
      </c>
      <c r="C14" s="178">
        <v>5</v>
      </c>
      <c r="D14" s="68">
        <f t="shared" si="0"/>
        <v>0.16276041666666669</v>
      </c>
      <c r="E14" s="119">
        <v>5</v>
      </c>
      <c r="F14" s="119">
        <v>0</v>
      </c>
      <c r="G14" s="119">
        <v>0</v>
      </c>
      <c r="H14" s="119">
        <v>0</v>
      </c>
    </row>
    <row r="15" spans="1:8" ht="24" customHeight="1">
      <c r="A15" s="213"/>
      <c r="B15" s="179" t="s">
        <v>334</v>
      </c>
      <c r="C15" s="178">
        <v>1</v>
      </c>
      <c r="D15" s="68">
        <f t="shared" si="0"/>
        <v>3.2552083333333329E-2</v>
      </c>
      <c r="E15" s="119">
        <v>1</v>
      </c>
      <c r="F15" s="119">
        <v>0</v>
      </c>
      <c r="G15" s="119">
        <v>0</v>
      </c>
      <c r="H15" s="119">
        <v>0</v>
      </c>
    </row>
    <row r="16" spans="1:8" ht="24">
      <c r="A16" s="213"/>
      <c r="B16" s="179" t="s">
        <v>335</v>
      </c>
      <c r="C16" s="178">
        <v>271</v>
      </c>
      <c r="D16" s="68">
        <f t="shared" si="0"/>
        <v>8.8216145833333321</v>
      </c>
      <c r="E16" s="119">
        <v>269</v>
      </c>
      <c r="F16" s="119">
        <v>2</v>
      </c>
      <c r="G16" s="119">
        <v>0</v>
      </c>
      <c r="H16" s="119">
        <v>0</v>
      </c>
    </row>
    <row r="17" spans="1:8" ht="24" customHeight="1">
      <c r="A17" s="213"/>
      <c r="B17" s="179" t="s">
        <v>336</v>
      </c>
      <c r="C17" s="178">
        <v>261</v>
      </c>
      <c r="D17" s="68">
        <f t="shared" si="0"/>
        <v>8.49609375</v>
      </c>
      <c r="E17" s="119">
        <v>260</v>
      </c>
      <c r="F17" s="119">
        <v>1</v>
      </c>
      <c r="G17" s="119">
        <v>0</v>
      </c>
      <c r="H17" s="119">
        <v>0</v>
      </c>
    </row>
    <row r="18" spans="1:8" ht="24" customHeight="1">
      <c r="A18" s="213"/>
      <c r="B18" s="179" t="s">
        <v>337</v>
      </c>
      <c r="C18" s="178">
        <v>38</v>
      </c>
      <c r="D18" s="68">
        <f t="shared" si="0"/>
        <v>1.2369791666666665</v>
      </c>
      <c r="E18" s="119">
        <v>38</v>
      </c>
      <c r="F18" s="119">
        <v>0</v>
      </c>
      <c r="G18" s="119">
        <v>0</v>
      </c>
      <c r="H18" s="119">
        <v>0</v>
      </c>
    </row>
    <row r="19" spans="1:8" ht="13.5" customHeight="1">
      <c r="A19" s="213"/>
      <c r="B19" s="179" t="s">
        <v>338</v>
      </c>
      <c r="C19" s="178">
        <v>82</v>
      </c>
      <c r="D19" s="68">
        <f t="shared" si="0"/>
        <v>2.669270833333333</v>
      </c>
      <c r="E19" s="119">
        <v>80</v>
      </c>
      <c r="F19" s="119">
        <v>0</v>
      </c>
      <c r="G19" s="119">
        <v>1</v>
      </c>
      <c r="H19" s="119">
        <v>1</v>
      </c>
    </row>
    <row r="20" spans="1:8" ht="15.75" customHeight="1">
      <c r="A20" s="213"/>
      <c r="B20" s="179" t="s">
        <v>339</v>
      </c>
      <c r="C20" s="178">
        <v>233</v>
      </c>
      <c r="D20" s="68">
        <f t="shared" si="0"/>
        <v>7.584635416666667</v>
      </c>
      <c r="E20" s="119">
        <v>231</v>
      </c>
      <c r="F20" s="119">
        <v>1</v>
      </c>
      <c r="G20" s="119">
        <v>0</v>
      </c>
      <c r="H20" s="119">
        <v>1</v>
      </c>
    </row>
    <row r="21" spans="1:8" ht="13.5" customHeight="1">
      <c r="A21" s="213"/>
      <c r="B21" s="179" t="s">
        <v>340</v>
      </c>
      <c r="C21" s="178">
        <v>144</v>
      </c>
      <c r="D21" s="68">
        <f t="shared" si="0"/>
        <v>4.6875</v>
      </c>
      <c r="E21" s="119">
        <v>143</v>
      </c>
      <c r="F21" s="119">
        <v>1</v>
      </c>
      <c r="G21" s="119">
        <v>0</v>
      </c>
      <c r="H21" s="119">
        <v>0</v>
      </c>
    </row>
    <row r="22" spans="1:8" ht="24">
      <c r="A22" s="213"/>
      <c r="B22" s="179" t="s">
        <v>341</v>
      </c>
      <c r="C22" s="178">
        <v>48</v>
      </c>
      <c r="D22" s="68">
        <f t="shared" si="0"/>
        <v>1.5625</v>
      </c>
      <c r="E22" s="119">
        <v>48</v>
      </c>
      <c r="F22" s="119">
        <v>0</v>
      </c>
      <c r="G22" s="119">
        <v>0</v>
      </c>
      <c r="H22" s="119">
        <v>0</v>
      </c>
    </row>
    <row r="23" spans="1:8" ht="36">
      <c r="A23" s="213"/>
      <c r="B23" s="179" t="s">
        <v>342</v>
      </c>
      <c r="C23" s="178">
        <v>73</v>
      </c>
      <c r="D23" s="68">
        <f t="shared" si="0"/>
        <v>2.376302083333333</v>
      </c>
      <c r="E23" s="119">
        <v>73</v>
      </c>
      <c r="F23" s="119">
        <v>0</v>
      </c>
      <c r="G23" s="119">
        <v>0</v>
      </c>
      <c r="H23" s="119">
        <v>0</v>
      </c>
    </row>
    <row r="24" spans="1:8" ht="25.5" customHeight="1">
      <c r="A24" s="213"/>
      <c r="B24" s="179" t="s">
        <v>343</v>
      </c>
      <c r="C24" s="178">
        <v>48</v>
      </c>
      <c r="D24" s="68">
        <f t="shared" si="0"/>
        <v>1.5625</v>
      </c>
      <c r="E24" s="119">
        <v>48</v>
      </c>
      <c r="F24" s="119">
        <v>0</v>
      </c>
      <c r="G24" s="119">
        <v>0</v>
      </c>
      <c r="H24" s="119">
        <v>0</v>
      </c>
    </row>
    <row r="25" spans="1:8" ht="24">
      <c r="A25" s="213"/>
      <c r="B25" s="179" t="s">
        <v>344</v>
      </c>
      <c r="C25" s="178">
        <v>279</v>
      </c>
      <c r="D25" s="68">
        <f t="shared" si="0"/>
        <v>9.08203125</v>
      </c>
      <c r="E25" s="119">
        <v>278</v>
      </c>
      <c r="F25" s="119">
        <v>1</v>
      </c>
      <c r="G25" s="119">
        <v>0</v>
      </c>
      <c r="H25" s="119">
        <v>0</v>
      </c>
    </row>
    <row r="26" spans="1:8" ht="24">
      <c r="A26" s="213"/>
      <c r="B26" s="179" t="s">
        <v>345</v>
      </c>
      <c r="C26" s="178">
        <v>40</v>
      </c>
      <c r="D26" s="68">
        <f t="shared" si="0"/>
        <v>1.3020833333333335</v>
      </c>
      <c r="E26" s="119">
        <v>37</v>
      </c>
      <c r="F26" s="119">
        <v>3</v>
      </c>
      <c r="G26" s="119">
        <v>0</v>
      </c>
      <c r="H26" s="119">
        <v>0</v>
      </c>
    </row>
    <row r="27" spans="1:8" ht="24">
      <c r="A27" s="213"/>
      <c r="B27" s="179" t="s">
        <v>346</v>
      </c>
      <c r="C27" s="178">
        <v>18</v>
      </c>
      <c r="D27" s="68">
        <f t="shared" si="0"/>
        <v>0.5859375</v>
      </c>
      <c r="E27" s="119">
        <v>18</v>
      </c>
      <c r="F27" s="119">
        <v>0</v>
      </c>
      <c r="G27" s="119">
        <v>0</v>
      </c>
      <c r="H27" s="119">
        <v>0</v>
      </c>
    </row>
    <row r="28" spans="1:8" ht="26.25" customHeight="1">
      <c r="A28" s="213"/>
      <c r="B28" s="179" t="s">
        <v>347</v>
      </c>
      <c r="C28" s="178">
        <v>38</v>
      </c>
      <c r="D28" s="68">
        <f t="shared" si="0"/>
        <v>1.2369791666666665</v>
      </c>
      <c r="E28" s="119">
        <v>38</v>
      </c>
      <c r="F28" s="119">
        <v>0</v>
      </c>
      <c r="G28" s="119">
        <v>0</v>
      </c>
      <c r="H28" s="119">
        <v>0</v>
      </c>
    </row>
    <row r="29" spans="1:8">
      <c r="A29" s="213"/>
      <c r="B29" s="179" t="s">
        <v>348</v>
      </c>
      <c r="C29" s="178">
        <v>36</v>
      </c>
      <c r="D29" s="68">
        <f t="shared" si="0"/>
        <v>1.171875</v>
      </c>
      <c r="E29" s="119">
        <v>36</v>
      </c>
      <c r="F29" s="119">
        <v>0</v>
      </c>
      <c r="G29" s="119">
        <v>0</v>
      </c>
      <c r="H29" s="119">
        <v>0</v>
      </c>
    </row>
    <row r="30" spans="1:8">
      <c r="A30" s="213"/>
      <c r="B30" s="179" t="s">
        <v>349</v>
      </c>
      <c r="C30" s="178">
        <v>26</v>
      </c>
      <c r="D30" s="68">
        <f t="shared" si="0"/>
        <v>0.84635416666666663</v>
      </c>
      <c r="E30" s="119">
        <v>23</v>
      </c>
      <c r="F30" s="119">
        <v>3</v>
      </c>
      <c r="G30" s="119">
        <v>0</v>
      </c>
      <c r="H30" s="119">
        <v>0</v>
      </c>
    </row>
    <row r="31" spans="1:8">
      <c r="A31" s="213"/>
      <c r="B31" s="179" t="s">
        <v>350</v>
      </c>
      <c r="C31" s="172">
        <v>69</v>
      </c>
      <c r="D31" s="68">
        <f t="shared" si="0"/>
        <v>2.24609375</v>
      </c>
      <c r="E31" s="111">
        <v>67</v>
      </c>
      <c r="F31" s="119">
        <v>1</v>
      </c>
      <c r="G31" s="119">
        <v>0</v>
      </c>
      <c r="H31" s="119">
        <v>1</v>
      </c>
    </row>
    <row r="32" spans="1:8" ht="24">
      <c r="A32" s="213"/>
      <c r="B32" s="179" t="s">
        <v>351</v>
      </c>
      <c r="C32" s="178">
        <v>7</v>
      </c>
      <c r="D32" s="68">
        <f t="shared" si="0"/>
        <v>0.22786458333333334</v>
      </c>
      <c r="E32" s="119">
        <v>5</v>
      </c>
      <c r="F32" s="119">
        <v>2</v>
      </c>
      <c r="G32" s="119">
        <v>0</v>
      </c>
      <c r="H32" s="119">
        <v>0</v>
      </c>
    </row>
    <row r="33" spans="1:8" ht="24" customHeight="1">
      <c r="A33" s="213"/>
      <c r="B33" s="179" t="s">
        <v>352</v>
      </c>
      <c r="C33" s="178">
        <v>10</v>
      </c>
      <c r="D33" s="68">
        <f t="shared" si="0"/>
        <v>0.32552083333333337</v>
      </c>
      <c r="E33" s="119">
        <v>10</v>
      </c>
      <c r="F33" s="119">
        <v>0</v>
      </c>
      <c r="G33" s="119">
        <v>0</v>
      </c>
      <c r="H33" s="119">
        <v>0</v>
      </c>
    </row>
    <row r="34" spans="1:8" ht="24">
      <c r="A34" s="213"/>
      <c r="B34" s="179" t="s">
        <v>353</v>
      </c>
      <c r="C34" s="248">
        <v>1173</v>
      </c>
      <c r="D34" s="68">
        <f t="shared" si="0"/>
        <v>38.18359375</v>
      </c>
      <c r="E34" s="119">
        <v>1173</v>
      </c>
      <c r="F34" s="119">
        <v>0</v>
      </c>
      <c r="G34" s="119">
        <v>0</v>
      </c>
      <c r="H34" s="119">
        <v>0</v>
      </c>
    </row>
    <row r="35" spans="1:8" ht="15" customHeight="1">
      <c r="A35" s="213"/>
      <c r="B35" s="179" t="s">
        <v>354</v>
      </c>
      <c r="C35" s="178">
        <v>2</v>
      </c>
      <c r="D35" s="68">
        <f t="shared" si="0"/>
        <v>6.5104166666666657E-2</v>
      </c>
      <c r="E35" s="119">
        <v>2</v>
      </c>
      <c r="F35" s="119">
        <v>0</v>
      </c>
      <c r="G35" s="119">
        <v>0</v>
      </c>
      <c r="H35" s="119">
        <v>0</v>
      </c>
    </row>
    <row r="36" spans="1:8">
      <c r="A36" s="213"/>
      <c r="B36" s="179" t="s">
        <v>355</v>
      </c>
      <c r="C36" s="178">
        <v>2</v>
      </c>
      <c r="D36" s="68">
        <f t="shared" si="0"/>
        <v>6.5104166666666657E-2</v>
      </c>
      <c r="E36" s="119">
        <v>2</v>
      </c>
      <c r="F36" s="119">
        <v>0</v>
      </c>
      <c r="G36" s="119">
        <v>0</v>
      </c>
      <c r="H36" s="119">
        <v>0</v>
      </c>
    </row>
    <row r="37" spans="1:8" ht="24">
      <c r="A37" s="213"/>
      <c r="B37" s="179" t="s">
        <v>356</v>
      </c>
      <c r="C37" s="178">
        <v>9</v>
      </c>
      <c r="D37" s="68">
        <f t="shared" si="0"/>
        <v>0.29296875</v>
      </c>
      <c r="E37" s="119">
        <v>9</v>
      </c>
      <c r="F37" s="119">
        <v>0</v>
      </c>
      <c r="G37" s="119">
        <v>0</v>
      </c>
      <c r="H37" s="119">
        <v>0</v>
      </c>
    </row>
    <row r="38" spans="1:8">
      <c r="A38" s="213"/>
      <c r="B38" s="179" t="s">
        <v>628</v>
      </c>
      <c r="C38" s="178">
        <v>1</v>
      </c>
      <c r="D38" s="68">
        <f t="shared" si="0"/>
        <v>3.2552083333333329E-2</v>
      </c>
      <c r="E38" s="119">
        <v>1</v>
      </c>
      <c r="F38" s="119">
        <v>0</v>
      </c>
      <c r="G38" s="119">
        <v>0</v>
      </c>
      <c r="H38" s="119">
        <v>0</v>
      </c>
    </row>
    <row r="39" spans="1:8" ht="12" customHeight="1">
      <c r="A39" s="213"/>
      <c r="B39" s="179" t="s">
        <v>357</v>
      </c>
      <c r="C39" s="170">
        <v>5</v>
      </c>
      <c r="D39" s="68">
        <f t="shared" si="0"/>
        <v>0.16276041666666669</v>
      </c>
      <c r="E39" s="168">
        <v>5</v>
      </c>
      <c r="F39" s="177">
        <v>0</v>
      </c>
      <c r="G39" s="177">
        <v>0</v>
      </c>
      <c r="H39" s="177">
        <v>0</v>
      </c>
    </row>
    <row r="40" spans="1:8" ht="24">
      <c r="A40" s="213"/>
      <c r="B40" s="179" t="s">
        <v>358</v>
      </c>
      <c r="C40" s="90">
        <v>2</v>
      </c>
      <c r="D40" s="68">
        <f t="shared" si="0"/>
        <v>6.5104166666666657E-2</v>
      </c>
      <c r="E40" s="91">
        <v>1</v>
      </c>
      <c r="F40" s="1">
        <v>1</v>
      </c>
      <c r="G40" s="1">
        <v>0</v>
      </c>
      <c r="H40" s="1">
        <v>0</v>
      </c>
    </row>
    <row r="41" spans="1:8" ht="24">
      <c r="A41" s="213"/>
      <c r="B41" s="179" t="s">
        <v>359</v>
      </c>
      <c r="C41" s="181">
        <v>6</v>
      </c>
      <c r="D41" s="68">
        <f t="shared" si="0"/>
        <v>0.1953125</v>
      </c>
      <c r="E41" s="1">
        <v>6</v>
      </c>
      <c r="F41" s="1">
        <v>0</v>
      </c>
      <c r="G41" s="1">
        <v>0</v>
      </c>
      <c r="H41" s="1">
        <v>0</v>
      </c>
    </row>
    <row r="42" spans="1:8">
      <c r="A42" s="213"/>
      <c r="B42" s="179" t="s">
        <v>657</v>
      </c>
      <c r="C42" s="214">
        <v>37</v>
      </c>
      <c r="D42" s="68">
        <f t="shared" si="0"/>
        <v>1.2044270833333335</v>
      </c>
      <c r="E42" s="215">
        <v>36</v>
      </c>
      <c r="F42" s="1">
        <v>1</v>
      </c>
      <c r="G42" s="1">
        <v>0</v>
      </c>
      <c r="H42" s="1">
        <v>0</v>
      </c>
    </row>
    <row r="43" spans="1:8">
      <c r="A43" s="247"/>
      <c r="B43" s="116" t="s">
        <v>1</v>
      </c>
      <c r="C43" s="180">
        <v>3072</v>
      </c>
      <c r="D43" s="76">
        <f t="shared" si="0"/>
        <v>100</v>
      </c>
      <c r="E43" s="180">
        <v>3050</v>
      </c>
      <c r="F43" s="182">
        <v>18</v>
      </c>
      <c r="G43" s="182">
        <v>1</v>
      </c>
      <c r="H43" s="182">
        <v>3</v>
      </c>
    </row>
    <row r="44" spans="1:8">
      <c r="C44" s="72"/>
      <c r="D44" s="72"/>
      <c r="E44" s="72"/>
      <c r="F44" s="72"/>
      <c r="G44" s="72"/>
      <c r="H44" s="72"/>
    </row>
  </sheetData>
  <mergeCells count="1">
    <mergeCell ref="B2:H2"/>
  </mergeCell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6"/>
  <sheetViews>
    <sheetView workbookViewId="0">
      <selection activeCell="B2" sqref="B2:H2"/>
    </sheetView>
  </sheetViews>
  <sheetFormatPr baseColWidth="10" defaultRowHeight="15"/>
  <cols>
    <col min="2" max="2" width="37.140625" style="9" customWidth="1"/>
    <col min="3" max="3" width="10.140625" customWidth="1"/>
    <col min="4" max="5" width="9.5703125" customWidth="1"/>
    <col min="6" max="6" width="9.7109375" customWidth="1"/>
    <col min="7" max="7" width="10.140625" customWidth="1"/>
    <col min="8" max="8" width="9.42578125" customWidth="1"/>
  </cols>
  <sheetData>
    <row r="2" spans="1:8">
      <c r="B2" s="284" t="s">
        <v>391</v>
      </c>
      <c r="C2" s="285"/>
      <c r="D2" s="285"/>
      <c r="E2" s="285"/>
      <c r="F2" s="285"/>
      <c r="G2" s="285"/>
      <c r="H2" s="286"/>
    </row>
    <row r="3" spans="1:8">
      <c r="A3" s="146"/>
      <c r="B3" s="163" t="s">
        <v>392</v>
      </c>
      <c r="C3" s="82" t="s">
        <v>10</v>
      </c>
      <c r="D3" s="82" t="s">
        <v>11</v>
      </c>
      <c r="E3" s="75" t="s">
        <v>4</v>
      </c>
      <c r="F3" s="75" t="s">
        <v>5</v>
      </c>
      <c r="G3" s="75" t="s">
        <v>6</v>
      </c>
      <c r="H3" s="120" t="s">
        <v>7</v>
      </c>
    </row>
    <row r="4" spans="1:8" ht="15.75" customHeight="1">
      <c r="B4" s="183" t="s">
        <v>304</v>
      </c>
      <c r="C4" s="184">
        <v>3</v>
      </c>
      <c r="D4" s="68">
        <f>C4/C$36*100</f>
        <v>9.765625E-2</v>
      </c>
      <c r="E4" s="121">
        <v>3</v>
      </c>
      <c r="F4" s="121">
        <v>0</v>
      </c>
      <c r="G4" s="121">
        <v>0</v>
      </c>
      <c r="H4" s="121">
        <v>0</v>
      </c>
    </row>
    <row r="5" spans="1:8" ht="14.25" customHeight="1">
      <c r="B5" s="183" t="s">
        <v>361</v>
      </c>
      <c r="C5" s="184">
        <v>13</v>
      </c>
      <c r="D5" s="68">
        <f t="shared" ref="D5:D36" si="0">C5/C$36*100</f>
        <v>0.42317708333333331</v>
      </c>
      <c r="E5" s="121">
        <v>13</v>
      </c>
      <c r="F5" s="121">
        <v>0</v>
      </c>
      <c r="G5" s="121">
        <v>0</v>
      </c>
      <c r="H5" s="121">
        <v>0</v>
      </c>
    </row>
    <row r="6" spans="1:8" ht="15" customHeight="1">
      <c r="B6" s="183" t="s">
        <v>362</v>
      </c>
      <c r="C6" s="184">
        <v>89</v>
      </c>
      <c r="D6" s="68">
        <f t="shared" si="0"/>
        <v>2.897135416666667</v>
      </c>
      <c r="E6" s="121">
        <v>87</v>
      </c>
      <c r="F6" s="121">
        <v>2</v>
      </c>
      <c r="G6" s="121">
        <v>0</v>
      </c>
      <c r="H6" s="121">
        <v>0</v>
      </c>
    </row>
    <row r="7" spans="1:8" ht="24">
      <c r="B7" s="183" t="s">
        <v>363</v>
      </c>
      <c r="C7" s="184">
        <v>93</v>
      </c>
      <c r="D7" s="68">
        <f t="shared" si="0"/>
        <v>3.02734375</v>
      </c>
      <c r="E7" s="121">
        <v>90</v>
      </c>
      <c r="F7" s="121">
        <v>2</v>
      </c>
      <c r="G7" s="121">
        <v>1</v>
      </c>
      <c r="H7" s="121">
        <v>0</v>
      </c>
    </row>
    <row r="8" spans="1:8" ht="26.25" customHeight="1">
      <c r="B8" s="183" t="s">
        <v>364</v>
      </c>
      <c r="C8" s="184">
        <v>82</v>
      </c>
      <c r="D8" s="68">
        <f t="shared" si="0"/>
        <v>2.669270833333333</v>
      </c>
      <c r="E8" s="121">
        <v>81</v>
      </c>
      <c r="F8" s="121">
        <v>1</v>
      </c>
      <c r="G8" s="121">
        <v>0</v>
      </c>
      <c r="H8" s="121">
        <v>0</v>
      </c>
    </row>
    <row r="9" spans="1:8" ht="24">
      <c r="A9" s="175"/>
      <c r="B9" s="183" t="s">
        <v>365</v>
      </c>
      <c r="C9" s="184">
        <v>381</v>
      </c>
      <c r="D9" s="68">
        <f t="shared" si="0"/>
        <v>12.40234375</v>
      </c>
      <c r="E9" s="121">
        <v>379</v>
      </c>
      <c r="F9" s="121">
        <v>2</v>
      </c>
      <c r="G9" s="121">
        <v>0</v>
      </c>
      <c r="H9" s="121">
        <v>0</v>
      </c>
    </row>
    <row r="10" spans="1:8" ht="24">
      <c r="B10" s="183" t="s">
        <v>366</v>
      </c>
      <c r="C10" s="184">
        <v>126</v>
      </c>
      <c r="D10" s="68">
        <f t="shared" si="0"/>
        <v>4.1015625</v>
      </c>
      <c r="E10" s="121">
        <v>125</v>
      </c>
      <c r="F10" s="121">
        <v>1</v>
      </c>
      <c r="G10" s="121">
        <v>0</v>
      </c>
      <c r="H10" s="121">
        <v>0</v>
      </c>
    </row>
    <row r="11" spans="1:8" ht="25.5" customHeight="1">
      <c r="B11" s="183" t="s">
        <v>367</v>
      </c>
      <c r="C11" s="184">
        <v>14</v>
      </c>
      <c r="D11" s="68">
        <f t="shared" si="0"/>
        <v>0.45572916666666669</v>
      </c>
      <c r="E11" s="121">
        <v>14</v>
      </c>
      <c r="F11" s="121">
        <v>0</v>
      </c>
      <c r="G11" s="121">
        <v>0</v>
      </c>
      <c r="H11" s="121">
        <v>0</v>
      </c>
    </row>
    <row r="12" spans="1:8" ht="24" customHeight="1">
      <c r="B12" s="183" t="s">
        <v>368</v>
      </c>
      <c r="C12" s="184">
        <v>67</v>
      </c>
      <c r="D12" s="68">
        <f t="shared" si="0"/>
        <v>2.180989583333333</v>
      </c>
      <c r="E12" s="121">
        <v>65</v>
      </c>
      <c r="F12" s="121">
        <v>2</v>
      </c>
      <c r="G12" s="121">
        <v>0</v>
      </c>
      <c r="H12" s="121">
        <v>0</v>
      </c>
    </row>
    <row r="13" spans="1:8" ht="24">
      <c r="B13" s="183" t="s">
        <v>369</v>
      </c>
      <c r="C13" s="184">
        <v>9</v>
      </c>
      <c r="D13" s="68">
        <f t="shared" si="0"/>
        <v>0.29296875</v>
      </c>
      <c r="E13" s="121">
        <v>9</v>
      </c>
      <c r="F13" s="121">
        <v>0</v>
      </c>
      <c r="G13" s="121">
        <v>0</v>
      </c>
      <c r="H13" s="121">
        <v>0</v>
      </c>
    </row>
    <row r="14" spans="1:8" ht="24">
      <c r="B14" s="183" t="s">
        <v>370</v>
      </c>
      <c r="C14" s="184">
        <v>3</v>
      </c>
      <c r="D14" s="68">
        <f t="shared" si="0"/>
        <v>9.765625E-2</v>
      </c>
      <c r="E14" s="121">
        <v>3</v>
      </c>
      <c r="F14" s="121">
        <v>0</v>
      </c>
      <c r="G14" s="121">
        <v>0</v>
      </c>
      <c r="H14" s="121">
        <v>0</v>
      </c>
    </row>
    <row r="15" spans="1:8" ht="24.75" customHeight="1">
      <c r="B15" s="183" t="s">
        <v>371</v>
      </c>
      <c r="C15" s="184">
        <v>10</v>
      </c>
      <c r="D15" s="68">
        <f t="shared" si="0"/>
        <v>0.32552083333333337</v>
      </c>
      <c r="E15" s="121">
        <v>10</v>
      </c>
      <c r="F15" s="121">
        <v>0</v>
      </c>
      <c r="G15" s="121">
        <v>0</v>
      </c>
      <c r="H15" s="121">
        <v>0</v>
      </c>
    </row>
    <row r="16" spans="1:8" ht="26.25" customHeight="1">
      <c r="B16" s="183" t="s">
        <v>372</v>
      </c>
      <c r="C16" s="184">
        <v>861</v>
      </c>
      <c r="D16" s="68">
        <f t="shared" si="0"/>
        <v>28.02734375</v>
      </c>
      <c r="E16" s="121">
        <v>855</v>
      </c>
      <c r="F16" s="121">
        <v>5</v>
      </c>
      <c r="G16" s="121">
        <v>0</v>
      </c>
      <c r="H16" s="121">
        <v>1</v>
      </c>
    </row>
    <row r="17" spans="2:8" ht="24">
      <c r="B17" s="183" t="s">
        <v>373</v>
      </c>
      <c r="C17" s="184">
        <v>30</v>
      </c>
      <c r="D17" s="68">
        <f t="shared" si="0"/>
        <v>0.9765625</v>
      </c>
      <c r="E17" s="121">
        <v>30</v>
      </c>
      <c r="F17" s="121">
        <v>0</v>
      </c>
      <c r="G17" s="121">
        <v>0</v>
      </c>
      <c r="H17" s="121">
        <v>0</v>
      </c>
    </row>
    <row r="18" spans="2:8" ht="24">
      <c r="B18" s="183" t="s">
        <v>374</v>
      </c>
      <c r="C18" s="184">
        <v>45</v>
      </c>
      <c r="D18" s="68">
        <f t="shared" si="0"/>
        <v>1.46484375</v>
      </c>
      <c r="E18" s="121">
        <v>44</v>
      </c>
      <c r="F18" s="121">
        <v>0</v>
      </c>
      <c r="G18" s="121">
        <v>0</v>
      </c>
      <c r="H18" s="121">
        <v>1</v>
      </c>
    </row>
    <row r="19" spans="2:8" ht="24">
      <c r="B19" s="183" t="s">
        <v>375</v>
      </c>
      <c r="C19" s="184">
        <v>25</v>
      </c>
      <c r="D19" s="68">
        <f t="shared" si="0"/>
        <v>0.81380208333333337</v>
      </c>
      <c r="E19" s="121">
        <v>25</v>
      </c>
      <c r="F19" s="121">
        <v>0</v>
      </c>
      <c r="G19" s="121">
        <v>0</v>
      </c>
      <c r="H19" s="121">
        <v>0</v>
      </c>
    </row>
    <row r="20" spans="2:8" ht="24">
      <c r="B20" s="183" t="s">
        <v>376</v>
      </c>
      <c r="C20" s="184">
        <v>23</v>
      </c>
      <c r="D20" s="68">
        <f t="shared" si="0"/>
        <v>0.74869791666666674</v>
      </c>
      <c r="E20" s="121">
        <v>22</v>
      </c>
      <c r="F20" s="121">
        <v>1</v>
      </c>
      <c r="G20" s="121">
        <v>0</v>
      </c>
      <c r="H20" s="121">
        <v>0</v>
      </c>
    </row>
    <row r="21" spans="2:8" ht="27" customHeight="1">
      <c r="B21" s="183" t="s">
        <v>377</v>
      </c>
      <c r="C21" s="184">
        <v>8</v>
      </c>
      <c r="D21" s="68">
        <f t="shared" si="0"/>
        <v>0.26041666666666663</v>
      </c>
      <c r="E21" s="121">
        <v>8</v>
      </c>
      <c r="F21" s="121">
        <v>0</v>
      </c>
      <c r="G21" s="121">
        <v>0</v>
      </c>
      <c r="H21" s="121">
        <v>0</v>
      </c>
    </row>
    <row r="22" spans="2:8" ht="31.5" customHeight="1">
      <c r="B22" s="183" t="s">
        <v>378</v>
      </c>
      <c r="C22" s="184">
        <v>69</v>
      </c>
      <c r="D22" s="68">
        <f t="shared" si="0"/>
        <v>2.24609375</v>
      </c>
      <c r="E22" s="121">
        <v>69</v>
      </c>
      <c r="F22" s="121">
        <v>0</v>
      </c>
      <c r="G22" s="121">
        <v>0</v>
      </c>
      <c r="H22" s="121">
        <v>0</v>
      </c>
    </row>
    <row r="23" spans="2:8" ht="24">
      <c r="B23" s="183" t="s">
        <v>379</v>
      </c>
      <c r="C23" s="184">
        <v>221</v>
      </c>
      <c r="D23" s="68">
        <f t="shared" si="0"/>
        <v>7.194010416666667</v>
      </c>
      <c r="E23" s="121">
        <v>221</v>
      </c>
      <c r="F23" s="121">
        <v>0</v>
      </c>
      <c r="G23" s="121">
        <v>0</v>
      </c>
      <c r="H23" s="121">
        <v>0</v>
      </c>
    </row>
    <row r="24" spans="2:8" ht="24.75" customHeight="1">
      <c r="B24" s="183" t="s">
        <v>380</v>
      </c>
      <c r="C24" s="184">
        <v>125</v>
      </c>
      <c r="D24" s="68">
        <f t="shared" si="0"/>
        <v>4.0690104166666661</v>
      </c>
      <c r="E24" s="121">
        <v>125</v>
      </c>
      <c r="F24" s="121">
        <v>0</v>
      </c>
      <c r="G24" s="121">
        <v>0</v>
      </c>
      <c r="H24" s="121">
        <v>0</v>
      </c>
    </row>
    <row r="25" spans="2:8" ht="25.5" customHeight="1">
      <c r="B25" s="183" t="s">
        <v>381</v>
      </c>
      <c r="C25" s="184">
        <v>56</v>
      </c>
      <c r="D25" s="68">
        <f t="shared" si="0"/>
        <v>1.8229166666666667</v>
      </c>
      <c r="E25" s="121">
        <v>55</v>
      </c>
      <c r="F25" s="121">
        <v>0</v>
      </c>
      <c r="G25" s="121">
        <v>0</v>
      </c>
      <c r="H25" s="121">
        <v>1</v>
      </c>
    </row>
    <row r="26" spans="2:8" ht="24.75" customHeight="1">
      <c r="B26" s="183" t="s">
        <v>629</v>
      </c>
      <c r="C26" s="184">
        <v>11</v>
      </c>
      <c r="D26" s="68">
        <f t="shared" si="0"/>
        <v>0.35807291666666663</v>
      </c>
      <c r="E26" s="121">
        <v>11</v>
      </c>
      <c r="F26" s="121">
        <v>0</v>
      </c>
      <c r="G26" s="121">
        <v>0</v>
      </c>
      <c r="H26" s="121">
        <v>0</v>
      </c>
    </row>
    <row r="27" spans="2:8" ht="14.25" customHeight="1">
      <c r="B27" s="183" t="s">
        <v>382</v>
      </c>
      <c r="C27" s="184">
        <v>471</v>
      </c>
      <c r="D27" s="68">
        <f t="shared" si="0"/>
        <v>15.33203125</v>
      </c>
      <c r="E27" s="121">
        <v>471</v>
      </c>
      <c r="F27" s="121">
        <v>0</v>
      </c>
      <c r="G27" s="121">
        <v>0</v>
      </c>
      <c r="H27" s="121">
        <v>0</v>
      </c>
    </row>
    <row r="28" spans="2:8">
      <c r="B28" s="183" t="s">
        <v>383</v>
      </c>
      <c r="C28" s="184">
        <v>18</v>
      </c>
      <c r="D28" s="68">
        <f t="shared" si="0"/>
        <v>0.5859375</v>
      </c>
      <c r="E28" s="121">
        <v>18</v>
      </c>
      <c r="F28" s="121">
        <v>0</v>
      </c>
      <c r="G28" s="121">
        <v>0</v>
      </c>
      <c r="H28" s="121">
        <v>0</v>
      </c>
    </row>
    <row r="29" spans="2:8">
      <c r="B29" s="183" t="s">
        <v>384</v>
      </c>
      <c r="C29" s="184">
        <v>1</v>
      </c>
      <c r="D29" s="68">
        <f t="shared" si="0"/>
        <v>3.2552083333333329E-2</v>
      </c>
      <c r="E29" s="121">
        <v>1</v>
      </c>
      <c r="F29" s="121">
        <v>0</v>
      </c>
      <c r="G29" s="121">
        <v>0</v>
      </c>
      <c r="H29" s="121">
        <v>0</v>
      </c>
    </row>
    <row r="30" spans="2:8">
      <c r="B30" s="183" t="s">
        <v>385</v>
      </c>
      <c r="C30" s="184">
        <v>1</v>
      </c>
      <c r="D30" s="68">
        <f t="shared" si="0"/>
        <v>3.2552083333333329E-2</v>
      </c>
      <c r="E30" s="121">
        <v>1</v>
      </c>
      <c r="F30" s="121">
        <v>0</v>
      </c>
      <c r="G30" s="121">
        <v>0</v>
      </c>
      <c r="H30" s="121">
        <v>0</v>
      </c>
    </row>
    <row r="31" spans="2:8">
      <c r="B31" s="183" t="s">
        <v>386</v>
      </c>
      <c r="C31" s="184">
        <v>28</v>
      </c>
      <c r="D31" s="68">
        <f t="shared" si="0"/>
        <v>0.91145833333333337</v>
      </c>
      <c r="E31" s="121">
        <v>28</v>
      </c>
      <c r="F31" s="121">
        <v>0</v>
      </c>
      <c r="G31" s="121">
        <v>0</v>
      </c>
      <c r="H31" s="121">
        <v>0</v>
      </c>
    </row>
    <row r="32" spans="2:8" ht="15.75" customHeight="1">
      <c r="B32" s="183" t="s">
        <v>387</v>
      </c>
      <c r="C32" s="184">
        <v>141</v>
      </c>
      <c r="D32" s="68">
        <f t="shared" si="0"/>
        <v>4.58984375</v>
      </c>
      <c r="E32" s="121">
        <v>140</v>
      </c>
      <c r="F32" s="121">
        <v>1</v>
      </c>
      <c r="G32" s="121">
        <v>0</v>
      </c>
      <c r="H32" s="121">
        <v>0</v>
      </c>
    </row>
    <row r="33" spans="2:8" ht="28.5" customHeight="1">
      <c r="B33" s="183" t="s">
        <v>388</v>
      </c>
      <c r="C33" s="184">
        <v>12</v>
      </c>
      <c r="D33" s="68">
        <f t="shared" si="0"/>
        <v>0.390625</v>
      </c>
      <c r="E33" s="121">
        <v>12</v>
      </c>
      <c r="F33" s="121">
        <v>0</v>
      </c>
      <c r="G33" s="121">
        <v>0</v>
      </c>
      <c r="H33" s="121">
        <v>0</v>
      </c>
    </row>
    <row r="34" spans="2:8">
      <c r="B34" s="183" t="s">
        <v>389</v>
      </c>
      <c r="C34" s="184">
        <v>34</v>
      </c>
      <c r="D34" s="68">
        <f t="shared" si="0"/>
        <v>1.1067708333333335</v>
      </c>
      <c r="E34" s="121">
        <v>33</v>
      </c>
      <c r="F34" s="121">
        <v>1</v>
      </c>
      <c r="G34" s="121">
        <v>0</v>
      </c>
      <c r="H34" s="121">
        <v>0</v>
      </c>
    </row>
    <row r="35" spans="2:8" ht="24">
      <c r="B35" s="183" t="s">
        <v>390</v>
      </c>
      <c r="C35" s="184">
        <v>2</v>
      </c>
      <c r="D35" s="68">
        <f t="shared" si="0"/>
        <v>6.5104166666666657E-2</v>
      </c>
      <c r="E35" s="121">
        <v>2</v>
      </c>
      <c r="F35" s="121">
        <v>0</v>
      </c>
      <c r="G35" s="121">
        <v>0</v>
      </c>
      <c r="H35" s="121">
        <v>0</v>
      </c>
    </row>
    <row r="36" spans="2:8">
      <c r="B36" s="122" t="s">
        <v>1</v>
      </c>
      <c r="C36" s="105">
        <v>3072</v>
      </c>
      <c r="D36" s="76">
        <f t="shared" si="0"/>
        <v>100</v>
      </c>
      <c r="E36" s="105">
        <v>3050</v>
      </c>
      <c r="F36" s="123">
        <v>18</v>
      </c>
      <c r="G36" s="123">
        <v>1</v>
      </c>
      <c r="H36" s="123">
        <v>3</v>
      </c>
    </row>
  </sheetData>
  <mergeCells count="1">
    <mergeCell ref="B2:H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activeCell="B2" sqref="B2:H2"/>
    </sheetView>
  </sheetViews>
  <sheetFormatPr baseColWidth="10" defaultRowHeight="15"/>
  <cols>
    <col min="2" max="2" width="39.5703125" customWidth="1"/>
    <col min="3" max="3" width="10.5703125" customWidth="1"/>
    <col min="4" max="4" width="10.42578125" customWidth="1"/>
    <col min="5" max="5" width="10.28515625" customWidth="1"/>
    <col min="6" max="6" width="10.5703125" customWidth="1"/>
    <col min="7" max="7" width="10.28515625" customWidth="1"/>
    <col min="8" max="8" width="9.85546875" customWidth="1"/>
  </cols>
  <sheetData>
    <row r="1" spans="1:8">
      <c r="B1" s="124"/>
      <c r="C1" s="124"/>
      <c r="D1" s="124"/>
      <c r="E1" s="124"/>
      <c r="F1" s="124"/>
      <c r="G1" s="124"/>
      <c r="H1" s="124"/>
    </row>
    <row r="2" spans="1:8">
      <c r="B2" s="284" t="s">
        <v>605</v>
      </c>
      <c r="C2" s="285"/>
      <c r="D2" s="285"/>
      <c r="E2" s="285"/>
      <c r="F2" s="285"/>
      <c r="G2" s="285"/>
      <c r="H2" s="286"/>
    </row>
    <row r="3" spans="1:8">
      <c r="A3" s="146"/>
      <c r="B3" s="163" t="s">
        <v>604</v>
      </c>
      <c r="C3" s="82" t="s">
        <v>10</v>
      </c>
      <c r="D3" s="82" t="s">
        <v>11</v>
      </c>
      <c r="E3" s="75" t="s">
        <v>4</v>
      </c>
      <c r="F3" s="75" t="s">
        <v>5</v>
      </c>
      <c r="G3" s="75" t="s">
        <v>6</v>
      </c>
      <c r="H3" s="120" t="s">
        <v>7</v>
      </c>
    </row>
    <row r="4" spans="1:8" ht="15.75" customHeight="1">
      <c r="B4" s="186" t="s">
        <v>393</v>
      </c>
      <c r="C4" s="185">
        <v>15</v>
      </c>
      <c r="D4" s="68">
        <f>C4/C$45*100</f>
        <v>0.48828125</v>
      </c>
      <c r="E4" s="125">
        <v>15</v>
      </c>
      <c r="F4" s="125">
        <v>0</v>
      </c>
      <c r="G4" s="125">
        <v>0</v>
      </c>
      <c r="H4" s="125">
        <v>0</v>
      </c>
    </row>
    <row r="5" spans="1:8" ht="24">
      <c r="B5" s="186" t="s">
        <v>394</v>
      </c>
      <c r="C5" s="185">
        <v>1</v>
      </c>
      <c r="D5" s="68">
        <f t="shared" ref="D5:D45" si="0">C5/C$45*100</f>
        <v>3.2552083333333329E-2</v>
      </c>
      <c r="E5" s="125">
        <v>1</v>
      </c>
      <c r="F5" s="125">
        <v>0</v>
      </c>
      <c r="G5" s="125">
        <v>0</v>
      </c>
      <c r="H5" s="125">
        <v>0</v>
      </c>
    </row>
    <row r="6" spans="1:8">
      <c r="B6" s="186" t="s">
        <v>395</v>
      </c>
      <c r="C6" s="185">
        <v>4</v>
      </c>
      <c r="D6" s="68">
        <f t="shared" si="0"/>
        <v>0.13020833333333331</v>
      </c>
      <c r="E6" s="125">
        <v>4</v>
      </c>
      <c r="F6" s="125">
        <v>0</v>
      </c>
      <c r="G6" s="125">
        <v>0</v>
      </c>
      <c r="H6" s="125">
        <v>0</v>
      </c>
    </row>
    <row r="7" spans="1:8" ht="24">
      <c r="B7" s="186" t="s">
        <v>396</v>
      </c>
      <c r="C7" s="185">
        <v>2</v>
      </c>
      <c r="D7" s="68">
        <f t="shared" si="0"/>
        <v>6.5104166666666657E-2</v>
      </c>
      <c r="E7" s="125">
        <v>2</v>
      </c>
      <c r="F7" s="125">
        <v>0</v>
      </c>
      <c r="G7" s="125">
        <v>0</v>
      </c>
      <c r="H7" s="125">
        <v>0</v>
      </c>
    </row>
    <row r="8" spans="1:8" ht="14.25" customHeight="1">
      <c r="B8" s="186" t="s">
        <v>397</v>
      </c>
      <c r="C8" s="185">
        <v>15</v>
      </c>
      <c r="D8" s="68">
        <f t="shared" si="0"/>
        <v>0.48828125</v>
      </c>
      <c r="E8" s="125">
        <v>15</v>
      </c>
      <c r="F8" s="125">
        <v>0</v>
      </c>
      <c r="G8" s="125">
        <v>0</v>
      </c>
      <c r="H8" s="125">
        <v>0</v>
      </c>
    </row>
    <row r="9" spans="1:8" ht="26.25" customHeight="1">
      <c r="B9" s="186" t="s">
        <v>630</v>
      </c>
      <c r="C9" s="185">
        <v>35</v>
      </c>
      <c r="D9" s="68">
        <f t="shared" si="0"/>
        <v>1.1393229166666665</v>
      </c>
      <c r="E9" s="125">
        <v>35</v>
      </c>
      <c r="F9" s="125">
        <v>0</v>
      </c>
      <c r="G9" s="125">
        <v>0</v>
      </c>
      <c r="H9" s="125">
        <v>0</v>
      </c>
    </row>
    <row r="10" spans="1:8" ht="27.75" customHeight="1">
      <c r="B10" s="186" t="s">
        <v>398</v>
      </c>
      <c r="C10" s="185">
        <v>5</v>
      </c>
      <c r="D10" s="68">
        <f t="shared" si="0"/>
        <v>0.16276041666666669</v>
      </c>
      <c r="E10" s="125">
        <v>4</v>
      </c>
      <c r="F10" s="125">
        <v>1</v>
      </c>
      <c r="G10" s="125">
        <v>0</v>
      </c>
      <c r="H10" s="125">
        <v>0</v>
      </c>
    </row>
    <row r="11" spans="1:8" ht="24">
      <c r="B11" s="186" t="s">
        <v>399</v>
      </c>
      <c r="C11" s="185">
        <v>38</v>
      </c>
      <c r="D11" s="68">
        <f t="shared" si="0"/>
        <v>1.2369791666666665</v>
      </c>
      <c r="E11" s="125">
        <v>38</v>
      </c>
      <c r="F11" s="125">
        <v>0</v>
      </c>
      <c r="G11" s="125">
        <v>0</v>
      </c>
      <c r="H11" s="125">
        <v>0</v>
      </c>
    </row>
    <row r="12" spans="1:8" ht="24">
      <c r="B12" s="186" t="s">
        <v>400</v>
      </c>
      <c r="C12" s="185">
        <v>12</v>
      </c>
      <c r="D12" s="68">
        <f t="shared" si="0"/>
        <v>0.390625</v>
      </c>
      <c r="E12" s="125">
        <v>12</v>
      </c>
      <c r="F12" s="125">
        <v>0</v>
      </c>
      <c r="G12" s="125">
        <v>0</v>
      </c>
      <c r="H12" s="125">
        <v>0</v>
      </c>
    </row>
    <row r="13" spans="1:8" ht="24">
      <c r="B13" s="186" t="s">
        <v>401</v>
      </c>
      <c r="C13" s="185">
        <v>16</v>
      </c>
      <c r="D13" s="68">
        <f t="shared" si="0"/>
        <v>0.52083333333333326</v>
      </c>
      <c r="E13" s="125">
        <v>16</v>
      </c>
      <c r="F13" s="125">
        <v>0</v>
      </c>
      <c r="G13" s="125">
        <v>0</v>
      </c>
      <c r="H13" s="125">
        <v>0</v>
      </c>
    </row>
    <row r="14" spans="1:8" ht="23.25" customHeight="1">
      <c r="B14" s="186" t="s">
        <v>402</v>
      </c>
      <c r="C14" s="185">
        <v>39</v>
      </c>
      <c r="D14" s="68">
        <f t="shared" si="0"/>
        <v>1.26953125</v>
      </c>
      <c r="E14" s="125">
        <v>35</v>
      </c>
      <c r="F14" s="125">
        <v>2</v>
      </c>
      <c r="G14" s="125">
        <v>1</v>
      </c>
      <c r="H14" s="125">
        <v>1</v>
      </c>
    </row>
    <row r="15" spans="1:8" ht="25.5" customHeight="1">
      <c r="B15" s="186" t="s">
        <v>403</v>
      </c>
      <c r="C15" s="185">
        <v>82</v>
      </c>
      <c r="D15" s="68">
        <f t="shared" si="0"/>
        <v>2.669270833333333</v>
      </c>
      <c r="E15" s="125">
        <v>81</v>
      </c>
      <c r="F15" s="125">
        <v>0</v>
      </c>
      <c r="G15" s="125">
        <v>0</v>
      </c>
      <c r="H15" s="125">
        <v>1</v>
      </c>
    </row>
    <row r="16" spans="1:8" ht="27" customHeight="1">
      <c r="B16" s="186" t="s">
        <v>404</v>
      </c>
      <c r="C16" s="185">
        <v>10</v>
      </c>
      <c r="D16" s="68">
        <f t="shared" si="0"/>
        <v>0.32552083333333337</v>
      </c>
      <c r="E16" s="125">
        <v>9</v>
      </c>
      <c r="F16" s="125">
        <v>1</v>
      </c>
      <c r="G16" s="125">
        <v>0</v>
      </c>
      <c r="H16" s="125">
        <v>0</v>
      </c>
    </row>
    <row r="17" spans="1:8" ht="24">
      <c r="B17" s="186" t="s">
        <v>405</v>
      </c>
      <c r="C17" s="185">
        <v>33</v>
      </c>
      <c r="D17" s="68">
        <f t="shared" si="0"/>
        <v>1.07421875</v>
      </c>
      <c r="E17" s="125">
        <v>32</v>
      </c>
      <c r="F17" s="125">
        <v>0</v>
      </c>
      <c r="G17" s="125">
        <v>0</v>
      </c>
      <c r="H17" s="125">
        <v>1</v>
      </c>
    </row>
    <row r="18" spans="1:8" ht="24">
      <c r="B18" s="186" t="s">
        <v>406</v>
      </c>
      <c r="C18" s="185">
        <v>10</v>
      </c>
      <c r="D18" s="68">
        <f t="shared" si="0"/>
        <v>0.32552083333333337</v>
      </c>
      <c r="E18" s="125">
        <v>10</v>
      </c>
      <c r="F18" s="125">
        <v>0</v>
      </c>
      <c r="G18" s="125">
        <v>0</v>
      </c>
      <c r="H18" s="125">
        <v>0</v>
      </c>
    </row>
    <row r="19" spans="1:8" ht="48">
      <c r="B19" s="186" t="s">
        <v>407</v>
      </c>
      <c r="C19" s="185">
        <v>70</v>
      </c>
      <c r="D19" s="68">
        <f t="shared" si="0"/>
        <v>2.278645833333333</v>
      </c>
      <c r="E19" s="125">
        <v>68</v>
      </c>
      <c r="F19" s="125">
        <v>2</v>
      </c>
      <c r="G19" s="125">
        <v>0</v>
      </c>
      <c r="H19" s="125">
        <v>0</v>
      </c>
    </row>
    <row r="20" spans="1:8" ht="36">
      <c r="B20" s="186" t="s">
        <v>408</v>
      </c>
      <c r="C20" s="185">
        <v>56</v>
      </c>
      <c r="D20" s="68">
        <f t="shared" si="0"/>
        <v>1.8229166666666667</v>
      </c>
      <c r="E20" s="125">
        <v>53</v>
      </c>
      <c r="F20" s="125">
        <v>3</v>
      </c>
      <c r="G20" s="125">
        <v>0</v>
      </c>
      <c r="H20" s="125">
        <v>0</v>
      </c>
    </row>
    <row r="21" spans="1:8" ht="48">
      <c r="A21" s="175"/>
      <c r="B21" s="186" t="s">
        <v>409</v>
      </c>
      <c r="C21" s="185">
        <v>179</v>
      </c>
      <c r="D21" s="68">
        <f t="shared" si="0"/>
        <v>5.8268229166666661</v>
      </c>
      <c r="E21" s="125">
        <v>178</v>
      </c>
      <c r="F21" s="125">
        <v>1</v>
      </c>
      <c r="G21" s="125">
        <v>0</v>
      </c>
      <c r="H21" s="125">
        <v>0</v>
      </c>
    </row>
    <row r="22" spans="1:8" ht="28.5" customHeight="1">
      <c r="A22" s="175"/>
      <c r="B22" s="186" t="s">
        <v>410</v>
      </c>
      <c r="C22" s="185">
        <v>215</v>
      </c>
      <c r="D22" s="68">
        <f t="shared" si="0"/>
        <v>6.998697916666667</v>
      </c>
      <c r="E22" s="125">
        <v>212</v>
      </c>
      <c r="F22" s="125">
        <v>3</v>
      </c>
      <c r="G22" s="125">
        <v>0</v>
      </c>
      <c r="H22" s="125">
        <v>0</v>
      </c>
    </row>
    <row r="23" spans="1:8" ht="24">
      <c r="A23" s="175"/>
      <c r="B23" s="186" t="s">
        <v>411</v>
      </c>
      <c r="C23" s="185">
        <v>26</v>
      </c>
      <c r="D23" s="68">
        <f t="shared" si="0"/>
        <v>0.84635416666666663</v>
      </c>
      <c r="E23" s="125">
        <v>25</v>
      </c>
      <c r="F23" s="125">
        <v>1</v>
      </c>
      <c r="G23" s="125">
        <v>0</v>
      </c>
      <c r="H23" s="125">
        <v>0</v>
      </c>
    </row>
    <row r="24" spans="1:8" ht="13.5" customHeight="1">
      <c r="A24" s="175"/>
      <c r="B24" s="186" t="s">
        <v>412</v>
      </c>
      <c r="C24" s="185">
        <v>85</v>
      </c>
      <c r="D24" s="68">
        <f t="shared" si="0"/>
        <v>2.766927083333333</v>
      </c>
      <c r="E24" s="125">
        <v>84</v>
      </c>
      <c r="F24" s="125">
        <v>1</v>
      </c>
      <c r="G24" s="125">
        <v>0</v>
      </c>
      <c r="H24" s="125">
        <v>0</v>
      </c>
    </row>
    <row r="25" spans="1:8" ht="24">
      <c r="A25" s="175"/>
      <c r="B25" s="186" t="s">
        <v>413</v>
      </c>
      <c r="C25" s="185">
        <v>245</v>
      </c>
      <c r="D25" s="68">
        <f t="shared" si="0"/>
        <v>7.975260416666667</v>
      </c>
      <c r="E25" s="125">
        <v>245</v>
      </c>
      <c r="F25" s="125">
        <v>0</v>
      </c>
      <c r="G25" s="125">
        <v>0</v>
      </c>
      <c r="H25" s="125">
        <v>0</v>
      </c>
    </row>
    <row r="26" spans="1:8" ht="24">
      <c r="A26" s="175"/>
      <c r="B26" s="186" t="s">
        <v>414</v>
      </c>
      <c r="C26" s="185">
        <v>13</v>
      </c>
      <c r="D26" s="68">
        <f t="shared" si="0"/>
        <v>0.42317708333333331</v>
      </c>
      <c r="E26" s="125">
        <v>13</v>
      </c>
      <c r="F26" s="125">
        <v>0</v>
      </c>
      <c r="G26" s="125">
        <v>0</v>
      </c>
      <c r="H26" s="125">
        <v>0</v>
      </c>
    </row>
    <row r="27" spans="1:8">
      <c r="A27" s="175"/>
      <c r="B27" s="186" t="s">
        <v>415</v>
      </c>
      <c r="C27" s="185">
        <v>8</v>
      </c>
      <c r="D27" s="68">
        <f t="shared" si="0"/>
        <v>0.26041666666666663</v>
      </c>
      <c r="E27" s="125">
        <v>8</v>
      </c>
      <c r="F27" s="125">
        <v>0</v>
      </c>
      <c r="G27" s="125">
        <v>0</v>
      </c>
      <c r="H27" s="125">
        <v>0</v>
      </c>
    </row>
    <row r="28" spans="1:8" ht="15.75" customHeight="1">
      <c r="B28" s="186" t="s">
        <v>416</v>
      </c>
      <c r="C28" s="185">
        <v>28</v>
      </c>
      <c r="D28" s="68">
        <f t="shared" si="0"/>
        <v>0.91145833333333337</v>
      </c>
      <c r="E28" s="125">
        <v>28</v>
      </c>
      <c r="F28" s="125">
        <v>0</v>
      </c>
      <c r="G28" s="125">
        <v>0</v>
      </c>
      <c r="H28" s="125">
        <v>0</v>
      </c>
    </row>
    <row r="29" spans="1:8" ht="27.75" customHeight="1">
      <c r="B29" s="186" t="s">
        <v>417</v>
      </c>
      <c r="C29" s="185">
        <v>29</v>
      </c>
      <c r="D29" s="68">
        <f t="shared" si="0"/>
        <v>0.94401041666666663</v>
      </c>
      <c r="E29" s="125">
        <v>28</v>
      </c>
      <c r="F29" s="125">
        <v>1</v>
      </c>
      <c r="G29" s="125">
        <v>0</v>
      </c>
      <c r="H29" s="125">
        <v>0</v>
      </c>
    </row>
    <row r="30" spans="1:8" ht="24">
      <c r="A30" s="175"/>
      <c r="B30" s="186" t="s">
        <v>418</v>
      </c>
      <c r="C30" s="185">
        <v>515</v>
      </c>
      <c r="D30" s="68">
        <f t="shared" si="0"/>
        <v>16.764322916666664</v>
      </c>
      <c r="E30" s="125">
        <v>514</v>
      </c>
      <c r="F30" s="125">
        <v>1</v>
      </c>
      <c r="G30" s="125">
        <v>0</v>
      </c>
      <c r="H30" s="125">
        <v>0</v>
      </c>
    </row>
    <row r="31" spans="1:8" ht="27" customHeight="1">
      <c r="A31" s="175"/>
      <c r="B31" s="186" t="s">
        <v>419</v>
      </c>
      <c r="C31" s="185">
        <v>44</v>
      </c>
      <c r="D31" s="68">
        <f t="shared" si="0"/>
        <v>1.4322916666666665</v>
      </c>
      <c r="E31" s="125">
        <v>44</v>
      </c>
      <c r="F31" s="125">
        <v>0</v>
      </c>
      <c r="G31" s="125">
        <v>0</v>
      </c>
      <c r="H31" s="125">
        <v>0</v>
      </c>
    </row>
    <row r="32" spans="1:8">
      <c r="A32" s="175"/>
      <c r="B32" s="186" t="s">
        <v>420</v>
      </c>
      <c r="C32" s="185">
        <v>473</v>
      </c>
      <c r="D32" s="68">
        <f t="shared" si="0"/>
        <v>15.397135416666666</v>
      </c>
      <c r="E32" s="125">
        <v>473</v>
      </c>
      <c r="F32" s="125">
        <v>0</v>
      </c>
      <c r="G32" s="125">
        <v>0</v>
      </c>
      <c r="H32" s="125">
        <v>0</v>
      </c>
    </row>
    <row r="33" spans="1:8">
      <c r="A33" s="175"/>
      <c r="B33" s="186" t="s">
        <v>421</v>
      </c>
      <c r="C33" s="185">
        <v>183</v>
      </c>
      <c r="D33" s="68">
        <f t="shared" si="0"/>
        <v>5.95703125</v>
      </c>
      <c r="E33" s="125">
        <v>183</v>
      </c>
      <c r="F33" s="125">
        <v>0</v>
      </c>
      <c r="G33" s="125">
        <v>0</v>
      </c>
      <c r="H33" s="125">
        <v>0</v>
      </c>
    </row>
    <row r="34" spans="1:8">
      <c r="A34" s="175"/>
      <c r="B34" s="186" t="s">
        <v>422</v>
      </c>
      <c r="C34" s="185">
        <v>140</v>
      </c>
      <c r="D34" s="68">
        <f t="shared" si="0"/>
        <v>4.5572916666666661</v>
      </c>
      <c r="E34" s="125">
        <v>140</v>
      </c>
      <c r="F34" s="125">
        <v>0</v>
      </c>
      <c r="G34" s="125">
        <v>0</v>
      </c>
      <c r="H34" s="125">
        <v>0</v>
      </c>
    </row>
    <row r="35" spans="1:8">
      <c r="A35" s="175"/>
      <c r="B35" s="186" t="s">
        <v>423</v>
      </c>
      <c r="C35" s="185">
        <v>204</v>
      </c>
      <c r="D35" s="68">
        <f t="shared" si="0"/>
        <v>6.640625</v>
      </c>
      <c r="E35" s="125">
        <v>204</v>
      </c>
      <c r="F35" s="125">
        <v>0</v>
      </c>
      <c r="G35" s="125">
        <v>0</v>
      </c>
      <c r="H35" s="125">
        <v>0</v>
      </c>
    </row>
    <row r="36" spans="1:8" ht="24">
      <c r="A36" s="175"/>
      <c r="B36" s="186" t="s">
        <v>424</v>
      </c>
      <c r="C36" s="185">
        <v>147</v>
      </c>
      <c r="D36" s="68">
        <f t="shared" si="0"/>
        <v>4.78515625</v>
      </c>
      <c r="E36" s="125">
        <v>147</v>
      </c>
      <c r="F36" s="125">
        <v>0</v>
      </c>
      <c r="G36" s="125">
        <v>0</v>
      </c>
      <c r="H36" s="125">
        <v>0</v>
      </c>
    </row>
    <row r="37" spans="1:8" ht="24">
      <c r="A37" s="175"/>
      <c r="B37" s="186" t="s">
        <v>425</v>
      </c>
      <c r="C37" s="185">
        <v>61</v>
      </c>
      <c r="D37" s="68">
        <f t="shared" si="0"/>
        <v>1.9856770833333333</v>
      </c>
      <c r="E37" s="125">
        <v>61</v>
      </c>
      <c r="F37" s="125">
        <v>0</v>
      </c>
      <c r="G37" s="125">
        <v>0</v>
      </c>
      <c r="H37" s="125">
        <v>0</v>
      </c>
    </row>
    <row r="38" spans="1:8">
      <c r="A38" s="175"/>
      <c r="B38" s="186" t="s">
        <v>426</v>
      </c>
      <c r="C38" s="185">
        <v>7</v>
      </c>
      <c r="D38" s="68">
        <f t="shared" si="0"/>
        <v>0.22786458333333334</v>
      </c>
      <c r="E38" s="125">
        <v>7</v>
      </c>
      <c r="F38" s="125">
        <v>0</v>
      </c>
      <c r="G38" s="125">
        <v>0</v>
      </c>
      <c r="H38" s="125">
        <v>0</v>
      </c>
    </row>
    <row r="39" spans="1:8" ht="36">
      <c r="A39" s="175"/>
      <c r="B39" s="186" t="s">
        <v>631</v>
      </c>
      <c r="C39" s="185">
        <v>1</v>
      </c>
      <c r="D39" s="68">
        <f t="shared" si="0"/>
        <v>3.2552083333333329E-2</v>
      </c>
      <c r="E39" s="125">
        <v>1</v>
      </c>
      <c r="F39" s="125">
        <v>0</v>
      </c>
      <c r="G39" s="125">
        <v>0</v>
      </c>
      <c r="H39" s="125">
        <v>0</v>
      </c>
    </row>
    <row r="40" spans="1:8" ht="49.5" customHeight="1">
      <c r="B40" s="186" t="s">
        <v>632</v>
      </c>
      <c r="C40" s="185">
        <v>1</v>
      </c>
      <c r="D40" s="68">
        <f t="shared" si="0"/>
        <v>3.2552083333333329E-2</v>
      </c>
      <c r="E40" s="125">
        <v>1</v>
      </c>
      <c r="F40" s="125">
        <v>0</v>
      </c>
      <c r="G40" s="125">
        <v>0</v>
      </c>
      <c r="H40" s="125">
        <v>0</v>
      </c>
    </row>
    <row r="41" spans="1:8">
      <c r="B41" s="186" t="s">
        <v>427</v>
      </c>
      <c r="C41" s="185">
        <v>2</v>
      </c>
      <c r="D41" s="68">
        <f t="shared" si="0"/>
        <v>6.5104166666666657E-2</v>
      </c>
      <c r="E41" s="125">
        <v>2</v>
      </c>
      <c r="F41" s="125">
        <v>0</v>
      </c>
      <c r="G41" s="125">
        <v>0</v>
      </c>
      <c r="H41" s="125">
        <v>0</v>
      </c>
    </row>
    <row r="42" spans="1:8" ht="37.5" customHeight="1">
      <c r="B42" s="186" t="s">
        <v>633</v>
      </c>
      <c r="C42" s="185">
        <v>2</v>
      </c>
      <c r="D42" s="68">
        <f t="shared" si="0"/>
        <v>6.5104166666666657E-2</v>
      </c>
      <c r="E42" s="125">
        <v>1</v>
      </c>
      <c r="F42" s="125">
        <v>1</v>
      </c>
      <c r="G42" s="125">
        <v>0</v>
      </c>
      <c r="H42" s="125">
        <v>0</v>
      </c>
    </row>
    <row r="43" spans="1:8" ht="24">
      <c r="B43" s="186" t="s">
        <v>428</v>
      </c>
      <c r="C43" s="185">
        <v>2</v>
      </c>
      <c r="D43" s="68">
        <f t="shared" si="0"/>
        <v>6.5104166666666657E-2</v>
      </c>
      <c r="E43" s="125">
        <v>2</v>
      </c>
      <c r="F43" s="125">
        <v>0</v>
      </c>
      <c r="G43" s="125">
        <v>0</v>
      </c>
      <c r="H43" s="125">
        <v>0</v>
      </c>
    </row>
    <row r="44" spans="1:8" ht="24">
      <c r="B44" s="186" t="s">
        <v>429</v>
      </c>
      <c r="C44" s="185">
        <v>19</v>
      </c>
      <c r="D44" s="68">
        <f t="shared" si="0"/>
        <v>0.61848958333333326</v>
      </c>
      <c r="E44" s="125">
        <v>19</v>
      </c>
      <c r="F44" s="125">
        <v>0</v>
      </c>
      <c r="G44" s="125">
        <v>0</v>
      </c>
      <c r="H44" s="125">
        <v>0</v>
      </c>
    </row>
    <row r="45" spans="1:8">
      <c r="B45" s="126" t="s">
        <v>1</v>
      </c>
      <c r="C45" s="105">
        <v>3072</v>
      </c>
      <c r="D45" s="76">
        <f t="shared" si="0"/>
        <v>100</v>
      </c>
      <c r="E45" s="105">
        <v>3050</v>
      </c>
      <c r="F45" s="127">
        <v>18</v>
      </c>
      <c r="G45" s="127">
        <v>1</v>
      </c>
      <c r="H45" s="127">
        <v>3</v>
      </c>
    </row>
  </sheetData>
  <mergeCells count="1">
    <mergeCell ref="B2:H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33"/>
  <sheetViews>
    <sheetView workbookViewId="0">
      <selection activeCell="B2" sqref="B2:H2"/>
    </sheetView>
  </sheetViews>
  <sheetFormatPr baseColWidth="10" defaultRowHeight="15"/>
  <cols>
    <col min="2" max="2" width="42.85546875" customWidth="1"/>
    <col min="3" max="3" width="10.7109375" customWidth="1"/>
    <col min="4" max="4" width="10" customWidth="1"/>
    <col min="5" max="5" width="10.42578125" customWidth="1"/>
    <col min="6" max="6" width="10.140625" customWidth="1"/>
    <col min="7" max="7" width="10.42578125" customWidth="1"/>
    <col min="8" max="8" width="9.5703125" customWidth="1"/>
  </cols>
  <sheetData>
    <row r="2" spans="1:8">
      <c r="B2" s="293" t="s">
        <v>541</v>
      </c>
      <c r="C2" s="294"/>
      <c r="D2" s="294"/>
      <c r="E2" s="294"/>
      <c r="F2" s="294"/>
      <c r="G2" s="294"/>
      <c r="H2" s="295"/>
    </row>
    <row r="3" spans="1:8">
      <c r="A3" s="146"/>
      <c r="B3" s="128" t="s">
        <v>542</v>
      </c>
      <c r="C3" s="129" t="s">
        <v>10</v>
      </c>
      <c r="D3" s="130" t="s">
        <v>11</v>
      </c>
      <c r="E3" s="77" t="s">
        <v>4</v>
      </c>
      <c r="F3" s="77" t="s">
        <v>5</v>
      </c>
      <c r="G3" s="77" t="s">
        <v>6</v>
      </c>
      <c r="H3" s="131" t="s">
        <v>7</v>
      </c>
    </row>
    <row r="4" spans="1:8" ht="15.75" customHeight="1">
      <c r="B4" s="191" t="s">
        <v>430</v>
      </c>
      <c r="C4" s="190">
        <v>98</v>
      </c>
      <c r="D4" s="68">
        <f>C4/C$133*100</f>
        <v>3.1901041666666665</v>
      </c>
      <c r="E4" s="132">
        <v>98</v>
      </c>
      <c r="F4" s="132">
        <v>0</v>
      </c>
      <c r="G4" s="132">
        <v>0</v>
      </c>
      <c r="H4" s="132">
        <v>0</v>
      </c>
    </row>
    <row r="5" spans="1:8">
      <c r="B5" s="191" t="s">
        <v>431</v>
      </c>
      <c r="C5" s="190">
        <v>38</v>
      </c>
      <c r="D5" s="68">
        <f t="shared" ref="D5:D68" si="0">C5/C$133*100</f>
        <v>1.2369791666666665</v>
      </c>
      <c r="E5" s="132">
        <v>37</v>
      </c>
      <c r="F5" s="132">
        <v>1</v>
      </c>
      <c r="G5" s="132">
        <v>0</v>
      </c>
      <c r="H5" s="132">
        <v>0</v>
      </c>
    </row>
    <row r="6" spans="1:8" ht="38.25" customHeight="1">
      <c r="B6" s="191" t="s">
        <v>634</v>
      </c>
      <c r="C6" s="190">
        <v>18</v>
      </c>
      <c r="D6" s="68">
        <f t="shared" si="0"/>
        <v>0.5859375</v>
      </c>
      <c r="E6" s="132">
        <v>18</v>
      </c>
      <c r="F6" s="132">
        <v>0</v>
      </c>
      <c r="G6" s="132">
        <v>0</v>
      </c>
      <c r="H6" s="132">
        <v>0</v>
      </c>
    </row>
    <row r="7" spans="1:8" ht="48.75" customHeight="1">
      <c r="B7" s="191" t="s">
        <v>635</v>
      </c>
      <c r="C7" s="190">
        <v>313</v>
      </c>
      <c r="D7" s="68">
        <f t="shared" si="0"/>
        <v>10.188802083333332</v>
      </c>
      <c r="E7" s="132">
        <v>313</v>
      </c>
      <c r="F7" s="132">
        <v>0</v>
      </c>
      <c r="G7" s="132">
        <v>0</v>
      </c>
      <c r="H7" s="132">
        <v>0</v>
      </c>
    </row>
    <row r="8" spans="1:8" ht="24">
      <c r="B8" s="191" t="s">
        <v>432</v>
      </c>
      <c r="C8" s="190">
        <v>1</v>
      </c>
      <c r="D8" s="68">
        <f t="shared" si="0"/>
        <v>3.2552083333333329E-2</v>
      </c>
      <c r="E8" s="132">
        <v>1</v>
      </c>
      <c r="F8" s="132">
        <v>0</v>
      </c>
      <c r="G8" s="132">
        <v>0</v>
      </c>
      <c r="H8" s="132">
        <v>0</v>
      </c>
    </row>
    <row r="9" spans="1:8" ht="36">
      <c r="B9" s="191" t="s">
        <v>636</v>
      </c>
      <c r="C9" s="190">
        <v>1</v>
      </c>
      <c r="D9" s="68">
        <f t="shared" si="0"/>
        <v>3.2552083333333329E-2</v>
      </c>
      <c r="E9" s="132">
        <v>1</v>
      </c>
      <c r="F9" s="132">
        <v>0</v>
      </c>
      <c r="G9" s="132">
        <v>0</v>
      </c>
      <c r="H9" s="132">
        <v>0</v>
      </c>
    </row>
    <row r="10" spans="1:8" ht="27.75" customHeight="1">
      <c r="B10" s="191" t="s">
        <v>433</v>
      </c>
      <c r="C10" s="190">
        <v>92</v>
      </c>
      <c r="D10" s="68">
        <f t="shared" si="0"/>
        <v>2.994791666666667</v>
      </c>
      <c r="E10" s="132">
        <v>92</v>
      </c>
      <c r="F10" s="132">
        <v>0</v>
      </c>
      <c r="G10" s="132">
        <v>0</v>
      </c>
      <c r="H10" s="132">
        <v>0</v>
      </c>
    </row>
    <row r="11" spans="1:8" ht="24.75" customHeight="1">
      <c r="B11" s="191" t="s">
        <v>434</v>
      </c>
      <c r="C11" s="190">
        <v>9</v>
      </c>
      <c r="D11" s="68">
        <f t="shared" si="0"/>
        <v>0.29296875</v>
      </c>
      <c r="E11" s="132">
        <v>9</v>
      </c>
      <c r="F11" s="132">
        <v>0</v>
      </c>
      <c r="G11" s="132">
        <v>0</v>
      </c>
      <c r="H11" s="132">
        <v>0</v>
      </c>
    </row>
    <row r="12" spans="1:8" ht="37.5" customHeight="1">
      <c r="B12" s="191" t="s">
        <v>435</v>
      </c>
      <c r="C12" s="190">
        <v>27</v>
      </c>
      <c r="D12" s="68">
        <f t="shared" si="0"/>
        <v>0.87890625</v>
      </c>
      <c r="E12" s="132">
        <v>27</v>
      </c>
      <c r="F12" s="132">
        <v>0</v>
      </c>
      <c r="G12" s="132">
        <v>0</v>
      </c>
      <c r="H12" s="132">
        <v>0</v>
      </c>
    </row>
    <row r="13" spans="1:8" ht="39.75" customHeight="1">
      <c r="B13" s="191" t="s">
        <v>436</v>
      </c>
      <c r="C13" s="190">
        <v>5</v>
      </c>
      <c r="D13" s="68">
        <f t="shared" si="0"/>
        <v>0.16276041666666669</v>
      </c>
      <c r="E13" s="132">
        <v>4</v>
      </c>
      <c r="F13" s="132">
        <v>1</v>
      </c>
      <c r="G13" s="132">
        <v>0</v>
      </c>
      <c r="H13" s="132">
        <v>0</v>
      </c>
    </row>
    <row r="14" spans="1:8" ht="38.25" customHeight="1">
      <c r="B14" s="191" t="s">
        <v>437</v>
      </c>
      <c r="C14" s="190">
        <v>2</v>
      </c>
      <c r="D14" s="68">
        <f t="shared" si="0"/>
        <v>6.5104166666666657E-2</v>
      </c>
      <c r="E14" s="132">
        <v>2</v>
      </c>
      <c r="F14" s="132">
        <v>0</v>
      </c>
      <c r="G14" s="132">
        <v>0</v>
      </c>
      <c r="H14" s="132">
        <v>0</v>
      </c>
    </row>
    <row r="15" spans="1:8" ht="37.5" customHeight="1">
      <c r="B15" s="191" t="s">
        <v>438</v>
      </c>
      <c r="C15" s="190">
        <v>2</v>
      </c>
      <c r="D15" s="68">
        <f t="shared" si="0"/>
        <v>6.5104166666666657E-2</v>
      </c>
      <c r="E15" s="132">
        <v>2</v>
      </c>
      <c r="F15" s="132">
        <v>0</v>
      </c>
      <c r="G15" s="132">
        <v>0</v>
      </c>
      <c r="H15" s="132">
        <v>0</v>
      </c>
    </row>
    <row r="16" spans="1:8" ht="24">
      <c r="B16" s="191" t="s">
        <v>439</v>
      </c>
      <c r="C16" s="190">
        <v>3</v>
      </c>
      <c r="D16" s="68">
        <f t="shared" si="0"/>
        <v>9.765625E-2</v>
      </c>
      <c r="E16" s="132">
        <v>3</v>
      </c>
      <c r="F16" s="132">
        <v>0</v>
      </c>
      <c r="G16" s="132">
        <v>0</v>
      </c>
      <c r="H16" s="132">
        <v>0</v>
      </c>
    </row>
    <row r="17" spans="2:8" ht="36">
      <c r="B17" s="191" t="s">
        <v>637</v>
      </c>
      <c r="C17" s="190">
        <v>1</v>
      </c>
      <c r="D17" s="68">
        <f t="shared" si="0"/>
        <v>3.2552083333333329E-2</v>
      </c>
      <c r="E17" s="132">
        <v>1</v>
      </c>
      <c r="F17" s="132">
        <v>0</v>
      </c>
      <c r="G17" s="132">
        <v>0</v>
      </c>
      <c r="H17" s="132">
        <v>0</v>
      </c>
    </row>
    <row r="18" spans="2:8" ht="38.25" customHeight="1">
      <c r="B18" s="191" t="s">
        <v>440</v>
      </c>
      <c r="C18" s="190">
        <v>19</v>
      </c>
      <c r="D18" s="68">
        <f t="shared" si="0"/>
        <v>0.61848958333333326</v>
      </c>
      <c r="E18" s="132">
        <v>18</v>
      </c>
      <c r="F18" s="132">
        <v>1</v>
      </c>
      <c r="G18" s="132">
        <v>0</v>
      </c>
      <c r="H18" s="132">
        <v>0</v>
      </c>
    </row>
    <row r="19" spans="2:8" ht="26.25" customHeight="1">
      <c r="B19" s="191" t="s">
        <v>441</v>
      </c>
      <c r="C19" s="190">
        <v>10</v>
      </c>
      <c r="D19" s="68">
        <f t="shared" si="0"/>
        <v>0.32552083333333337</v>
      </c>
      <c r="E19" s="132">
        <v>10</v>
      </c>
      <c r="F19" s="132">
        <v>0</v>
      </c>
      <c r="G19" s="132">
        <v>0</v>
      </c>
      <c r="H19" s="132">
        <v>0</v>
      </c>
    </row>
    <row r="20" spans="2:8">
      <c r="B20" s="191" t="s">
        <v>442</v>
      </c>
      <c r="C20" s="190">
        <v>2</v>
      </c>
      <c r="D20" s="68">
        <f t="shared" si="0"/>
        <v>6.5104166666666657E-2</v>
      </c>
      <c r="E20" s="132">
        <v>2</v>
      </c>
      <c r="F20" s="132">
        <v>0</v>
      </c>
      <c r="G20" s="132">
        <v>0</v>
      </c>
      <c r="H20" s="132">
        <v>0</v>
      </c>
    </row>
    <row r="21" spans="2:8" ht="38.25" customHeight="1">
      <c r="B21" s="191" t="s">
        <v>443</v>
      </c>
      <c r="C21" s="190">
        <v>2</v>
      </c>
      <c r="D21" s="68">
        <f t="shared" si="0"/>
        <v>6.5104166666666657E-2</v>
      </c>
      <c r="E21" s="132">
        <v>2</v>
      </c>
      <c r="F21" s="132">
        <v>0</v>
      </c>
      <c r="G21" s="132">
        <v>0</v>
      </c>
      <c r="H21" s="132">
        <v>0</v>
      </c>
    </row>
    <row r="22" spans="2:8" ht="36">
      <c r="B22" s="191" t="s">
        <v>444</v>
      </c>
      <c r="C22" s="190">
        <v>12</v>
      </c>
      <c r="D22" s="68">
        <f t="shared" si="0"/>
        <v>0.390625</v>
      </c>
      <c r="E22" s="132">
        <v>12</v>
      </c>
      <c r="F22" s="132">
        <v>0</v>
      </c>
      <c r="G22" s="132">
        <v>0</v>
      </c>
      <c r="H22" s="132">
        <v>0</v>
      </c>
    </row>
    <row r="23" spans="2:8" ht="38.25" customHeight="1">
      <c r="B23" s="191" t="s">
        <v>445</v>
      </c>
      <c r="C23" s="190">
        <v>8</v>
      </c>
      <c r="D23" s="68">
        <f t="shared" si="0"/>
        <v>0.26041666666666663</v>
      </c>
      <c r="E23" s="132">
        <v>8</v>
      </c>
      <c r="F23" s="132">
        <v>0</v>
      </c>
      <c r="G23" s="132">
        <v>0</v>
      </c>
      <c r="H23" s="132">
        <v>0</v>
      </c>
    </row>
    <row r="24" spans="2:8" ht="39.75" customHeight="1">
      <c r="B24" s="191" t="s">
        <v>446</v>
      </c>
      <c r="C24" s="190">
        <v>2</v>
      </c>
      <c r="D24" s="68">
        <f t="shared" si="0"/>
        <v>6.5104166666666657E-2</v>
      </c>
      <c r="E24" s="132">
        <v>2</v>
      </c>
      <c r="F24" s="132">
        <v>0</v>
      </c>
      <c r="G24" s="132">
        <v>0</v>
      </c>
      <c r="H24" s="132">
        <v>0</v>
      </c>
    </row>
    <row r="25" spans="2:8" ht="15.75" customHeight="1">
      <c r="B25" s="191" t="s">
        <v>447</v>
      </c>
      <c r="C25" s="190">
        <v>3</v>
      </c>
      <c r="D25" s="68">
        <f t="shared" si="0"/>
        <v>9.765625E-2</v>
      </c>
      <c r="E25" s="132">
        <v>3</v>
      </c>
      <c r="F25" s="132">
        <v>0</v>
      </c>
      <c r="G25" s="132">
        <v>0</v>
      </c>
      <c r="H25" s="132">
        <v>0</v>
      </c>
    </row>
    <row r="26" spans="2:8" ht="27" customHeight="1">
      <c r="B26" s="191" t="s">
        <v>448</v>
      </c>
      <c r="C26" s="190">
        <v>178</v>
      </c>
      <c r="D26" s="68">
        <f t="shared" si="0"/>
        <v>5.7942708333333339</v>
      </c>
      <c r="E26" s="132">
        <v>178</v>
      </c>
      <c r="F26" s="132">
        <v>0</v>
      </c>
      <c r="G26" s="132">
        <v>0</v>
      </c>
      <c r="H26" s="132">
        <v>0</v>
      </c>
    </row>
    <row r="27" spans="2:8" ht="27" customHeight="1">
      <c r="B27" s="191" t="s">
        <v>449</v>
      </c>
      <c r="C27" s="190">
        <v>5</v>
      </c>
      <c r="D27" s="68">
        <f t="shared" si="0"/>
        <v>0.16276041666666669</v>
      </c>
      <c r="E27" s="132">
        <v>5</v>
      </c>
      <c r="F27" s="132">
        <v>0</v>
      </c>
      <c r="G27" s="132">
        <v>0</v>
      </c>
      <c r="H27" s="132">
        <v>0</v>
      </c>
    </row>
    <row r="28" spans="2:8" ht="24">
      <c r="B28" s="191" t="s">
        <v>450</v>
      </c>
      <c r="C28" s="190">
        <v>2</v>
      </c>
      <c r="D28" s="68">
        <f t="shared" si="0"/>
        <v>6.5104166666666657E-2</v>
      </c>
      <c r="E28" s="132">
        <v>2</v>
      </c>
      <c r="F28" s="132">
        <v>0</v>
      </c>
      <c r="G28" s="132">
        <v>0</v>
      </c>
      <c r="H28" s="132">
        <v>0</v>
      </c>
    </row>
    <row r="29" spans="2:8" ht="24">
      <c r="B29" s="191" t="s">
        <v>451</v>
      </c>
      <c r="C29" s="190">
        <v>29</v>
      </c>
      <c r="D29" s="68">
        <f t="shared" si="0"/>
        <v>0.94401041666666663</v>
      </c>
      <c r="E29" s="132">
        <v>29</v>
      </c>
      <c r="F29" s="132">
        <v>0</v>
      </c>
      <c r="G29" s="132">
        <v>0</v>
      </c>
      <c r="H29" s="132">
        <v>0</v>
      </c>
    </row>
    <row r="30" spans="2:8" ht="24">
      <c r="B30" s="191" t="s">
        <v>452</v>
      </c>
      <c r="C30" s="190">
        <v>25</v>
      </c>
      <c r="D30" s="68">
        <f t="shared" si="0"/>
        <v>0.81380208333333337</v>
      </c>
      <c r="E30" s="132">
        <v>25</v>
      </c>
      <c r="F30" s="132">
        <v>0</v>
      </c>
      <c r="G30" s="132">
        <v>0</v>
      </c>
      <c r="H30" s="132">
        <v>0</v>
      </c>
    </row>
    <row r="31" spans="2:8" ht="24">
      <c r="B31" s="191" t="s">
        <v>638</v>
      </c>
      <c r="C31" s="190">
        <v>1</v>
      </c>
      <c r="D31" s="68">
        <f t="shared" si="0"/>
        <v>3.2552083333333329E-2</v>
      </c>
      <c r="E31" s="132">
        <v>1</v>
      </c>
      <c r="F31" s="132">
        <v>0</v>
      </c>
      <c r="G31" s="132">
        <v>0</v>
      </c>
      <c r="H31" s="132">
        <v>0</v>
      </c>
    </row>
    <row r="32" spans="2:8" ht="24">
      <c r="B32" s="191" t="s">
        <v>453</v>
      </c>
      <c r="C32" s="190">
        <v>4</v>
      </c>
      <c r="D32" s="68">
        <f t="shared" si="0"/>
        <v>0.13020833333333331</v>
      </c>
      <c r="E32" s="132">
        <v>4</v>
      </c>
      <c r="F32" s="132">
        <v>0</v>
      </c>
      <c r="G32" s="132">
        <v>0</v>
      </c>
      <c r="H32" s="132">
        <v>0</v>
      </c>
    </row>
    <row r="33" spans="2:8" ht="28.5" customHeight="1">
      <c r="B33" s="191" t="s">
        <v>454</v>
      </c>
      <c r="C33" s="190">
        <v>3</v>
      </c>
      <c r="D33" s="68">
        <f t="shared" si="0"/>
        <v>9.765625E-2</v>
      </c>
      <c r="E33" s="132">
        <v>3</v>
      </c>
      <c r="F33" s="132">
        <v>0</v>
      </c>
      <c r="G33" s="132">
        <v>0</v>
      </c>
      <c r="H33" s="132">
        <v>0</v>
      </c>
    </row>
    <row r="34" spans="2:8" ht="27" customHeight="1">
      <c r="B34" s="191" t="s">
        <v>455</v>
      </c>
      <c r="C34" s="190">
        <v>4</v>
      </c>
      <c r="D34" s="68">
        <f t="shared" si="0"/>
        <v>0.13020833333333331</v>
      </c>
      <c r="E34" s="132">
        <v>4</v>
      </c>
      <c r="F34" s="132">
        <v>0</v>
      </c>
      <c r="G34" s="132">
        <v>0</v>
      </c>
      <c r="H34" s="132">
        <v>0</v>
      </c>
    </row>
    <row r="35" spans="2:8" ht="16.5" customHeight="1">
      <c r="B35" s="191" t="s">
        <v>639</v>
      </c>
      <c r="C35" s="190">
        <v>2</v>
      </c>
      <c r="D35" s="68">
        <f t="shared" si="0"/>
        <v>6.5104166666666657E-2</v>
      </c>
      <c r="E35" s="132">
        <v>2</v>
      </c>
      <c r="F35" s="132">
        <v>0</v>
      </c>
      <c r="G35" s="132">
        <v>0</v>
      </c>
      <c r="H35" s="132">
        <v>0</v>
      </c>
    </row>
    <row r="36" spans="2:8" ht="24">
      <c r="B36" s="191" t="s">
        <v>456</v>
      </c>
      <c r="C36" s="190">
        <v>16</v>
      </c>
      <c r="D36" s="68">
        <f t="shared" si="0"/>
        <v>0.52083333333333326</v>
      </c>
      <c r="E36" s="132">
        <v>16</v>
      </c>
      <c r="F36" s="132">
        <v>0</v>
      </c>
      <c r="G36" s="132">
        <v>0</v>
      </c>
      <c r="H36" s="132">
        <v>0</v>
      </c>
    </row>
    <row r="37" spans="2:8" ht="27" customHeight="1">
      <c r="B37" s="191" t="s">
        <v>640</v>
      </c>
      <c r="C37" s="190">
        <v>3</v>
      </c>
      <c r="D37" s="68">
        <f t="shared" si="0"/>
        <v>9.765625E-2</v>
      </c>
      <c r="E37" s="132">
        <v>3</v>
      </c>
      <c r="F37" s="132">
        <v>0</v>
      </c>
      <c r="G37" s="132">
        <v>0</v>
      </c>
      <c r="H37" s="132">
        <v>0</v>
      </c>
    </row>
    <row r="38" spans="2:8" ht="37.5" customHeight="1">
      <c r="B38" s="191" t="s">
        <v>457</v>
      </c>
      <c r="C38" s="190">
        <v>18</v>
      </c>
      <c r="D38" s="68">
        <f t="shared" si="0"/>
        <v>0.5859375</v>
      </c>
      <c r="E38" s="132">
        <v>18</v>
      </c>
      <c r="F38" s="132">
        <v>0</v>
      </c>
      <c r="G38" s="132">
        <v>0</v>
      </c>
      <c r="H38" s="132">
        <v>0</v>
      </c>
    </row>
    <row r="39" spans="2:8" ht="15" customHeight="1">
      <c r="B39" s="191" t="s">
        <v>458</v>
      </c>
      <c r="C39" s="190">
        <v>6</v>
      </c>
      <c r="D39" s="68">
        <f t="shared" si="0"/>
        <v>0.1953125</v>
      </c>
      <c r="E39" s="132">
        <v>6</v>
      </c>
      <c r="F39" s="132">
        <v>0</v>
      </c>
      <c r="G39" s="132">
        <v>0</v>
      </c>
      <c r="H39" s="132">
        <v>0</v>
      </c>
    </row>
    <row r="40" spans="2:8" ht="26.25" customHeight="1">
      <c r="B40" s="191" t="s">
        <v>459</v>
      </c>
      <c r="C40" s="190">
        <v>18</v>
      </c>
      <c r="D40" s="68">
        <f t="shared" si="0"/>
        <v>0.5859375</v>
      </c>
      <c r="E40" s="132">
        <v>18</v>
      </c>
      <c r="F40" s="132">
        <v>0</v>
      </c>
      <c r="G40" s="132">
        <v>0</v>
      </c>
      <c r="H40" s="132">
        <v>0</v>
      </c>
    </row>
    <row r="41" spans="2:8" ht="27" customHeight="1">
      <c r="B41" s="191" t="s">
        <v>460</v>
      </c>
      <c r="C41" s="190">
        <v>1</v>
      </c>
      <c r="D41" s="68">
        <f t="shared" si="0"/>
        <v>3.2552083333333329E-2</v>
      </c>
      <c r="E41" s="132">
        <v>1</v>
      </c>
      <c r="F41" s="132">
        <v>0</v>
      </c>
      <c r="G41" s="132">
        <v>0</v>
      </c>
      <c r="H41" s="132">
        <v>0</v>
      </c>
    </row>
    <row r="42" spans="2:8" ht="26.25" customHeight="1">
      <c r="B42" s="191" t="s">
        <v>461</v>
      </c>
      <c r="C42" s="190">
        <v>13</v>
      </c>
      <c r="D42" s="68">
        <f t="shared" si="0"/>
        <v>0.42317708333333331</v>
      </c>
      <c r="E42" s="132">
        <v>13</v>
      </c>
      <c r="F42" s="132">
        <v>0</v>
      </c>
      <c r="G42" s="132">
        <v>0</v>
      </c>
      <c r="H42" s="132">
        <v>0</v>
      </c>
    </row>
    <row r="43" spans="2:8" ht="24" customHeight="1">
      <c r="B43" s="191" t="s">
        <v>462</v>
      </c>
      <c r="C43" s="190">
        <v>21</v>
      </c>
      <c r="D43" s="68">
        <f t="shared" si="0"/>
        <v>0.68359375</v>
      </c>
      <c r="E43" s="132">
        <v>21</v>
      </c>
      <c r="F43" s="132">
        <v>0</v>
      </c>
      <c r="G43" s="132">
        <v>0</v>
      </c>
      <c r="H43" s="132">
        <v>0</v>
      </c>
    </row>
    <row r="44" spans="2:8" ht="24">
      <c r="B44" s="191" t="s">
        <v>463</v>
      </c>
      <c r="C44" s="190">
        <v>5</v>
      </c>
      <c r="D44" s="68">
        <f t="shared" si="0"/>
        <v>0.16276041666666669</v>
      </c>
      <c r="E44" s="132">
        <v>4</v>
      </c>
      <c r="F44" s="132">
        <v>1</v>
      </c>
      <c r="G44" s="132">
        <v>0</v>
      </c>
      <c r="H44" s="132">
        <v>0</v>
      </c>
    </row>
    <row r="45" spans="2:8" ht="24">
      <c r="B45" s="191" t="s">
        <v>464</v>
      </c>
      <c r="C45" s="190">
        <v>8</v>
      </c>
      <c r="D45" s="68">
        <f t="shared" si="0"/>
        <v>0.26041666666666663</v>
      </c>
      <c r="E45" s="132">
        <v>8</v>
      </c>
      <c r="F45" s="132">
        <v>0</v>
      </c>
      <c r="G45" s="132">
        <v>0</v>
      </c>
      <c r="H45" s="132">
        <v>0</v>
      </c>
    </row>
    <row r="46" spans="2:8" ht="49.5" customHeight="1">
      <c r="B46" s="191" t="s">
        <v>465</v>
      </c>
      <c r="C46" s="190">
        <v>1</v>
      </c>
      <c r="D46" s="68">
        <f t="shared" si="0"/>
        <v>3.2552083333333329E-2</v>
      </c>
      <c r="E46" s="132">
        <v>1</v>
      </c>
      <c r="F46" s="132">
        <v>0</v>
      </c>
      <c r="G46" s="132">
        <v>0</v>
      </c>
      <c r="H46" s="132">
        <v>0</v>
      </c>
    </row>
    <row r="47" spans="2:8" ht="38.25" customHeight="1">
      <c r="B47" s="191" t="s">
        <v>466</v>
      </c>
      <c r="C47" s="190">
        <v>2</v>
      </c>
      <c r="D47" s="68">
        <f t="shared" si="0"/>
        <v>6.5104166666666657E-2</v>
      </c>
      <c r="E47" s="132">
        <v>2</v>
      </c>
      <c r="F47" s="132">
        <v>0</v>
      </c>
      <c r="G47" s="132">
        <v>0</v>
      </c>
      <c r="H47" s="132">
        <v>0</v>
      </c>
    </row>
    <row r="48" spans="2:8" ht="24">
      <c r="B48" s="191" t="s">
        <v>467</v>
      </c>
      <c r="C48" s="190">
        <v>2</v>
      </c>
      <c r="D48" s="68">
        <f t="shared" si="0"/>
        <v>6.5104166666666657E-2</v>
      </c>
      <c r="E48" s="132">
        <v>2</v>
      </c>
      <c r="F48" s="132">
        <v>0</v>
      </c>
      <c r="G48" s="132">
        <v>0</v>
      </c>
      <c r="H48" s="132">
        <v>0</v>
      </c>
    </row>
    <row r="49" spans="2:8" ht="25.5" customHeight="1">
      <c r="B49" s="191" t="s">
        <v>641</v>
      </c>
      <c r="C49" s="190">
        <v>1</v>
      </c>
      <c r="D49" s="68">
        <f t="shared" si="0"/>
        <v>3.2552083333333329E-2</v>
      </c>
      <c r="E49" s="132">
        <v>1</v>
      </c>
      <c r="F49" s="132">
        <v>0</v>
      </c>
      <c r="G49" s="132">
        <v>0</v>
      </c>
      <c r="H49" s="132">
        <v>0</v>
      </c>
    </row>
    <row r="50" spans="2:8" ht="37.5" customHeight="1">
      <c r="B50" s="191" t="s">
        <v>468</v>
      </c>
      <c r="C50" s="190">
        <v>6</v>
      </c>
      <c r="D50" s="68">
        <f t="shared" si="0"/>
        <v>0.1953125</v>
      </c>
      <c r="E50" s="132">
        <v>6</v>
      </c>
      <c r="F50" s="132">
        <v>0</v>
      </c>
      <c r="G50" s="132">
        <v>0</v>
      </c>
      <c r="H50" s="132">
        <v>0</v>
      </c>
    </row>
    <row r="51" spans="2:8" ht="27.75" customHeight="1">
      <c r="B51" s="191" t="s">
        <v>469</v>
      </c>
      <c r="C51" s="190">
        <v>4</v>
      </c>
      <c r="D51" s="68">
        <f t="shared" si="0"/>
        <v>0.13020833333333331</v>
      </c>
      <c r="E51" s="132">
        <v>4</v>
      </c>
      <c r="F51" s="132">
        <v>0</v>
      </c>
      <c r="G51" s="132">
        <v>0</v>
      </c>
      <c r="H51" s="132">
        <v>0</v>
      </c>
    </row>
    <row r="52" spans="2:8" ht="38.25" customHeight="1">
      <c r="B52" s="191" t="s">
        <v>470</v>
      </c>
      <c r="C52" s="190">
        <v>26</v>
      </c>
      <c r="D52" s="68">
        <f t="shared" si="0"/>
        <v>0.84635416666666663</v>
      </c>
      <c r="E52" s="132">
        <v>25</v>
      </c>
      <c r="F52" s="132">
        <v>1</v>
      </c>
      <c r="G52" s="132">
        <v>0</v>
      </c>
      <c r="H52" s="132">
        <v>0</v>
      </c>
    </row>
    <row r="53" spans="2:8" ht="38.25" customHeight="1">
      <c r="B53" s="191" t="s">
        <v>471</v>
      </c>
      <c r="C53" s="190">
        <v>1</v>
      </c>
      <c r="D53" s="68">
        <f t="shared" si="0"/>
        <v>3.2552083333333329E-2</v>
      </c>
      <c r="E53" s="132">
        <v>1</v>
      </c>
      <c r="F53" s="132">
        <v>0</v>
      </c>
      <c r="G53" s="132">
        <v>0</v>
      </c>
      <c r="H53" s="132">
        <v>0</v>
      </c>
    </row>
    <row r="54" spans="2:8" ht="25.5" customHeight="1">
      <c r="B54" s="191" t="s">
        <v>472</v>
      </c>
      <c r="C54" s="190">
        <v>2</v>
      </c>
      <c r="D54" s="68">
        <f t="shared" si="0"/>
        <v>6.5104166666666657E-2</v>
      </c>
      <c r="E54" s="132">
        <v>2</v>
      </c>
      <c r="F54" s="132">
        <v>0</v>
      </c>
      <c r="G54" s="132">
        <v>0</v>
      </c>
      <c r="H54" s="132">
        <v>0</v>
      </c>
    </row>
    <row r="55" spans="2:8" ht="26.25" customHeight="1">
      <c r="B55" s="191" t="s">
        <v>473</v>
      </c>
      <c r="C55" s="190">
        <v>5</v>
      </c>
      <c r="D55" s="68">
        <f t="shared" si="0"/>
        <v>0.16276041666666669</v>
      </c>
      <c r="E55" s="132">
        <v>5</v>
      </c>
      <c r="F55" s="132">
        <v>0</v>
      </c>
      <c r="G55" s="132">
        <v>0</v>
      </c>
      <c r="H55" s="132">
        <v>0</v>
      </c>
    </row>
    <row r="56" spans="2:8" ht="27" customHeight="1">
      <c r="B56" s="191" t="s">
        <v>474</v>
      </c>
      <c r="C56" s="190">
        <v>2</v>
      </c>
      <c r="D56" s="68">
        <f t="shared" si="0"/>
        <v>6.5104166666666657E-2</v>
      </c>
      <c r="E56" s="132">
        <v>2</v>
      </c>
      <c r="F56" s="132">
        <v>0</v>
      </c>
      <c r="G56" s="132">
        <v>0</v>
      </c>
      <c r="H56" s="132">
        <v>0</v>
      </c>
    </row>
    <row r="57" spans="2:8" ht="36">
      <c r="B57" s="191" t="s">
        <v>642</v>
      </c>
      <c r="C57" s="190">
        <v>1</v>
      </c>
      <c r="D57" s="68">
        <f t="shared" si="0"/>
        <v>3.2552083333333329E-2</v>
      </c>
      <c r="E57" s="132">
        <v>1</v>
      </c>
      <c r="F57" s="132">
        <v>0</v>
      </c>
      <c r="G57" s="132">
        <v>0</v>
      </c>
      <c r="H57" s="132">
        <v>0</v>
      </c>
    </row>
    <row r="58" spans="2:8" ht="27.75" customHeight="1">
      <c r="B58" s="191" t="s">
        <v>475</v>
      </c>
      <c r="C58" s="190">
        <v>1</v>
      </c>
      <c r="D58" s="68">
        <f t="shared" si="0"/>
        <v>3.2552083333333329E-2</v>
      </c>
      <c r="E58" s="132">
        <v>1</v>
      </c>
      <c r="F58" s="132">
        <v>0</v>
      </c>
      <c r="G58" s="132">
        <v>0</v>
      </c>
      <c r="H58" s="132">
        <v>0</v>
      </c>
    </row>
    <row r="59" spans="2:8" ht="48">
      <c r="B59" s="191" t="s">
        <v>476</v>
      </c>
      <c r="C59" s="190">
        <v>4</v>
      </c>
      <c r="D59" s="68">
        <f t="shared" si="0"/>
        <v>0.13020833333333331</v>
      </c>
      <c r="E59" s="132">
        <v>4</v>
      </c>
      <c r="F59" s="132">
        <v>0</v>
      </c>
      <c r="G59" s="132">
        <v>0</v>
      </c>
      <c r="H59" s="132">
        <v>0</v>
      </c>
    </row>
    <row r="60" spans="2:8" ht="36.75" customHeight="1">
      <c r="B60" s="191" t="s">
        <v>477</v>
      </c>
      <c r="C60" s="190">
        <v>9</v>
      </c>
      <c r="D60" s="68">
        <f t="shared" si="0"/>
        <v>0.29296875</v>
      </c>
      <c r="E60" s="132">
        <v>9</v>
      </c>
      <c r="F60" s="132">
        <v>0</v>
      </c>
      <c r="G60" s="132">
        <v>0</v>
      </c>
      <c r="H60" s="132">
        <v>0</v>
      </c>
    </row>
    <row r="61" spans="2:8" ht="24">
      <c r="B61" s="191" t="s">
        <v>478</v>
      </c>
      <c r="C61" s="190">
        <v>5</v>
      </c>
      <c r="D61" s="68">
        <f t="shared" si="0"/>
        <v>0.16276041666666669</v>
      </c>
      <c r="E61" s="132">
        <v>5</v>
      </c>
      <c r="F61" s="132">
        <v>0</v>
      </c>
      <c r="G61" s="132">
        <v>0</v>
      </c>
      <c r="H61" s="132">
        <v>0</v>
      </c>
    </row>
    <row r="62" spans="2:8" ht="25.5" customHeight="1">
      <c r="B62" s="191" t="s">
        <v>479</v>
      </c>
      <c r="C62" s="190">
        <v>1</v>
      </c>
      <c r="D62" s="68">
        <f t="shared" si="0"/>
        <v>3.2552083333333329E-2</v>
      </c>
      <c r="E62" s="132">
        <v>1</v>
      </c>
      <c r="F62" s="132">
        <v>0</v>
      </c>
      <c r="G62" s="132">
        <v>0</v>
      </c>
      <c r="H62" s="132">
        <v>0</v>
      </c>
    </row>
    <row r="63" spans="2:8" ht="16.5" customHeight="1">
      <c r="B63" s="191" t="s">
        <v>480</v>
      </c>
      <c r="C63" s="190">
        <v>5</v>
      </c>
      <c r="D63" s="68">
        <f t="shared" si="0"/>
        <v>0.16276041666666669</v>
      </c>
      <c r="E63" s="132">
        <v>5</v>
      </c>
      <c r="F63" s="132">
        <v>0</v>
      </c>
      <c r="G63" s="132">
        <v>0</v>
      </c>
      <c r="H63" s="132">
        <v>0</v>
      </c>
    </row>
    <row r="64" spans="2:8" ht="36">
      <c r="B64" s="191" t="s">
        <v>481</v>
      </c>
      <c r="C64" s="190">
        <v>17</v>
      </c>
      <c r="D64" s="68">
        <f t="shared" si="0"/>
        <v>0.55338541666666674</v>
      </c>
      <c r="E64" s="132">
        <v>16</v>
      </c>
      <c r="F64" s="132">
        <v>1</v>
      </c>
      <c r="G64" s="132">
        <v>0</v>
      </c>
      <c r="H64" s="132">
        <v>0</v>
      </c>
    </row>
    <row r="65" spans="2:8" ht="36">
      <c r="B65" s="191" t="s">
        <v>482</v>
      </c>
      <c r="C65" s="190">
        <v>8</v>
      </c>
      <c r="D65" s="68">
        <f t="shared" si="0"/>
        <v>0.26041666666666663</v>
      </c>
      <c r="E65" s="132">
        <v>7</v>
      </c>
      <c r="F65" s="132">
        <v>1</v>
      </c>
      <c r="G65" s="132">
        <v>0</v>
      </c>
      <c r="H65" s="132">
        <v>0</v>
      </c>
    </row>
    <row r="66" spans="2:8" ht="36">
      <c r="B66" s="191" t="s">
        <v>483</v>
      </c>
      <c r="C66" s="190">
        <v>1</v>
      </c>
      <c r="D66" s="68">
        <f t="shared" si="0"/>
        <v>3.2552083333333329E-2</v>
      </c>
      <c r="E66" s="132">
        <v>1</v>
      </c>
      <c r="F66" s="132">
        <v>0</v>
      </c>
      <c r="G66" s="132">
        <v>0</v>
      </c>
      <c r="H66" s="132">
        <v>0</v>
      </c>
    </row>
    <row r="67" spans="2:8" ht="36">
      <c r="B67" s="191" t="s">
        <v>484</v>
      </c>
      <c r="C67" s="190">
        <v>4</v>
      </c>
      <c r="D67" s="68">
        <f t="shared" si="0"/>
        <v>0.13020833333333331</v>
      </c>
      <c r="E67" s="132">
        <v>4</v>
      </c>
      <c r="F67" s="132">
        <v>0</v>
      </c>
      <c r="G67" s="132">
        <v>0</v>
      </c>
      <c r="H67" s="132">
        <v>0</v>
      </c>
    </row>
    <row r="68" spans="2:8" ht="36">
      <c r="B68" s="191" t="s">
        <v>485</v>
      </c>
      <c r="C68" s="190">
        <v>1</v>
      </c>
      <c r="D68" s="68">
        <f t="shared" si="0"/>
        <v>3.2552083333333329E-2</v>
      </c>
      <c r="E68" s="132">
        <v>1</v>
      </c>
      <c r="F68" s="132">
        <v>0</v>
      </c>
      <c r="G68" s="132">
        <v>0</v>
      </c>
      <c r="H68" s="132">
        <v>0</v>
      </c>
    </row>
    <row r="69" spans="2:8" ht="24">
      <c r="B69" s="191" t="s">
        <v>486</v>
      </c>
      <c r="C69" s="190">
        <v>7</v>
      </c>
      <c r="D69" s="68">
        <f t="shared" ref="D69:D132" si="1">C69/C$133*100</f>
        <v>0.22786458333333334</v>
      </c>
      <c r="E69" s="132">
        <v>7</v>
      </c>
      <c r="F69" s="132">
        <v>0</v>
      </c>
      <c r="G69" s="132">
        <v>0</v>
      </c>
      <c r="H69" s="132">
        <v>0</v>
      </c>
    </row>
    <row r="70" spans="2:8" ht="24">
      <c r="B70" s="191" t="s">
        <v>487</v>
      </c>
      <c r="C70" s="190">
        <v>11</v>
      </c>
      <c r="D70" s="68">
        <f t="shared" si="1"/>
        <v>0.35807291666666663</v>
      </c>
      <c r="E70" s="132">
        <v>10</v>
      </c>
      <c r="F70" s="132">
        <v>1</v>
      </c>
      <c r="G70" s="132">
        <v>0</v>
      </c>
      <c r="H70" s="132">
        <v>0</v>
      </c>
    </row>
    <row r="71" spans="2:8" ht="36">
      <c r="B71" s="191" t="s">
        <v>488</v>
      </c>
      <c r="C71" s="190">
        <v>7</v>
      </c>
      <c r="D71" s="68">
        <f t="shared" si="1"/>
        <v>0.22786458333333334</v>
      </c>
      <c r="E71" s="132">
        <v>6</v>
      </c>
      <c r="F71" s="132">
        <v>1</v>
      </c>
      <c r="G71" s="132">
        <v>0</v>
      </c>
      <c r="H71" s="132">
        <v>0</v>
      </c>
    </row>
    <row r="72" spans="2:8" ht="26.25" customHeight="1">
      <c r="B72" s="191" t="s">
        <v>489</v>
      </c>
      <c r="C72" s="190">
        <v>5</v>
      </c>
      <c r="D72" s="68">
        <f t="shared" si="1"/>
        <v>0.16276041666666669</v>
      </c>
      <c r="E72" s="132">
        <v>5</v>
      </c>
      <c r="F72" s="132">
        <v>0</v>
      </c>
      <c r="G72" s="132">
        <v>0</v>
      </c>
      <c r="H72" s="132">
        <v>0</v>
      </c>
    </row>
    <row r="73" spans="2:8" ht="24.75" customHeight="1">
      <c r="B73" s="191" t="s">
        <v>490</v>
      </c>
      <c r="C73" s="190">
        <v>17</v>
      </c>
      <c r="D73" s="68">
        <f t="shared" si="1"/>
        <v>0.55338541666666674</v>
      </c>
      <c r="E73" s="132">
        <v>16</v>
      </c>
      <c r="F73" s="132">
        <v>0</v>
      </c>
      <c r="G73" s="132">
        <v>1</v>
      </c>
      <c r="H73" s="132">
        <v>0</v>
      </c>
    </row>
    <row r="74" spans="2:8" ht="14.25" customHeight="1">
      <c r="B74" s="191" t="s">
        <v>491</v>
      </c>
      <c r="C74" s="190">
        <v>13</v>
      </c>
      <c r="D74" s="68">
        <f t="shared" si="1"/>
        <v>0.42317708333333331</v>
      </c>
      <c r="E74" s="132">
        <v>12</v>
      </c>
      <c r="F74" s="132">
        <v>1</v>
      </c>
      <c r="G74" s="132">
        <v>0</v>
      </c>
      <c r="H74" s="132">
        <v>0</v>
      </c>
    </row>
    <row r="75" spans="2:8" ht="36.75" customHeight="1">
      <c r="B75" s="191" t="s">
        <v>492</v>
      </c>
      <c r="C75" s="190">
        <v>37</v>
      </c>
      <c r="D75" s="68">
        <f t="shared" si="1"/>
        <v>1.2044270833333335</v>
      </c>
      <c r="E75" s="132">
        <v>37</v>
      </c>
      <c r="F75" s="132">
        <v>0</v>
      </c>
      <c r="G75" s="132">
        <v>0</v>
      </c>
      <c r="H75" s="132">
        <v>0</v>
      </c>
    </row>
    <row r="76" spans="2:8" ht="25.5" customHeight="1">
      <c r="B76" s="191" t="s">
        <v>493</v>
      </c>
      <c r="C76" s="190">
        <v>10</v>
      </c>
      <c r="D76" s="68">
        <f t="shared" si="1"/>
        <v>0.32552083333333337</v>
      </c>
      <c r="E76" s="132">
        <v>10</v>
      </c>
      <c r="F76" s="132">
        <v>0</v>
      </c>
      <c r="G76" s="132">
        <v>0</v>
      </c>
      <c r="H76" s="132">
        <v>0</v>
      </c>
    </row>
    <row r="77" spans="2:8" ht="36">
      <c r="B77" s="191" t="s">
        <v>494</v>
      </c>
      <c r="C77" s="190">
        <v>10</v>
      </c>
      <c r="D77" s="68">
        <f t="shared" si="1"/>
        <v>0.32552083333333337</v>
      </c>
      <c r="E77" s="132">
        <v>10</v>
      </c>
      <c r="F77" s="132">
        <v>0</v>
      </c>
      <c r="G77" s="132">
        <v>0</v>
      </c>
      <c r="H77" s="132">
        <v>0</v>
      </c>
    </row>
    <row r="78" spans="2:8" ht="24">
      <c r="B78" s="191" t="s">
        <v>495</v>
      </c>
      <c r="C78" s="190">
        <v>27</v>
      </c>
      <c r="D78" s="68">
        <f t="shared" si="1"/>
        <v>0.87890625</v>
      </c>
      <c r="E78" s="132">
        <v>27</v>
      </c>
      <c r="F78" s="132">
        <v>0</v>
      </c>
      <c r="G78" s="132">
        <v>0</v>
      </c>
      <c r="H78" s="132">
        <v>0</v>
      </c>
    </row>
    <row r="79" spans="2:8" ht="27" customHeight="1">
      <c r="B79" s="191" t="s">
        <v>496</v>
      </c>
      <c r="C79" s="190">
        <v>14</v>
      </c>
      <c r="D79" s="68">
        <f t="shared" si="1"/>
        <v>0.45572916666666669</v>
      </c>
      <c r="E79" s="132">
        <v>14</v>
      </c>
      <c r="F79" s="132">
        <v>0</v>
      </c>
      <c r="G79" s="132">
        <v>0</v>
      </c>
      <c r="H79" s="132">
        <v>0</v>
      </c>
    </row>
    <row r="80" spans="2:8" ht="37.5" customHeight="1">
      <c r="B80" s="191" t="s">
        <v>643</v>
      </c>
      <c r="C80" s="190">
        <v>1</v>
      </c>
      <c r="D80" s="68">
        <f t="shared" si="1"/>
        <v>3.2552083333333329E-2</v>
      </c>
      <c r="E80" s="132">
        <v>1</v>
      </c>
      <c r="F80" s="132">
        <v>0</v>
      </c>
      <c r="G80" s="132">
        <v>0</v>
      </c>
      <c r="H80" s="132">
        <v>0</v>
      </c>
    </row>
    <row r="81" spans="2:8" ht="23.25" customHeight="1">
      <c r="B81" s="191" t="s">
        <v>497</v>
      </c>
      <c r="C81" s="190">
        <v>21</v>
      </c>
      <c r="D81" s="68">
        <f t="shared" si="1"/>
        <v>0.68359375</v>
      </c>
      <c r="E81" s="132">
        <v>21</v>
      </c>
      <c r="F81" s="132">
        <v>0</v>
      </c>
      <c r="G81" s="132">
        <v>0</v>
      </c>
      <c r="H81" s="132">
        <v>0</v>
      </c>
    </row>
    <row r="82" spans="2:8" ht="50.25" customHeight="1">
      <c r="B82" s="191" t="s">
        <v>498</v>
      </c>
      <c r="C82" s="190">
        <v>31</v>
      </c>
      <c r="D82" s="68">
        <f t="shared" si="1"/>
        <v>1.0091145833333335</v>
      </c>
      <c r="E82" s="132">
        <v>30</v>
      </c>
      <c r="F82" s="132">
        <v>1</v>
      </c>
      <c r="G82" s="132">
        <v>0</v>
      </c>
      <c r="H82" s="132">
        <v>0</v>
      </c>
    </row>
    <row r="83" spans="2:8" ht="36">
      <c r="B83" s="191" t="s">
        <v>499</v>
      </c>
      <c r="C83" s="190">
        <v>15</v>
      </c>
      <c r="D83" s="68">
        <f t="shared" si="1"/>
        <v>0.48828125</v>
      </c>
      <c r="E83" s="132">
        <v>15</v>
      </c>
      <c r="F83" s="132">
        <v>0</v>
      </c>
      <c r="G83" s="132">
        <v>0</v>
      </c>
      <c r="H83" s="132">
        <v>0</v>
      </c>
    </row>
    <row r="84" spans="2:8" ht="36.75" customHeight="1">
      <c r="B84" s="191" t="s">
        <v>500</v>
      </c>
      <c r="C84" s="190">
        <v>3</v>
      </c>
      <c r="D84" s="68">
        <f t="shared" si="1"/>
        <v>9.765625E-2</v>
      </c>
      <c r="E84" s="132">
        <v>3</v>
      </c>
      <c r="F84" s="132">
        <v>0</v>
      </c>
      <c r="G84" s="132">
        <v>0</v>
      </c>
      <c r="H84" s="132">
        <v>0</v>
      </c>
    </row>
    <row r="85" spans="2:8" ht="36.75" customHeight="1">
      <c r="B85" s="191" t="s">
        <v>501</v>
      </c>
      <c r="C85" s="190">
        <v>122</v>
      </c>
      <c r="D85" s="68">
        <f t="shared" si="1"/>
        <v>3.9713541666666665</v>
      </c>
      <c r="E85" s="132">
        <v>121</v>
      </c>
      <c r="F85" s="132">
        <v>1</v>
      </c>
      <c r="G85" s="132">
        <v>0</v>
      </c>
      <c r="H85" s="132">
        <v>0</v>
      </c>
    </row>
    <row r="86" spans="2:8" ht="36.75" customHeight="1">
      <c r="B86" s="191" t="s">
        <v>502</v>
      </c>
      <c r="C86" s="190">
        <v>8</v>
      </c>
      <c r="D86" s="68">
        <f t="shared" si="1"/>
        <v>0.26041666666666663</v>
      </c>
      <c r="E86" s="132">
        <v>8</v>
      </c>
      <c r="F86" s="132">
        <v>0</v>
      </c>
      <c r="G86" s="132">
        <v>0</v>
      </c>
      <c r="H86" s="132">
        <v>0</v>
      </c>
    </row>
    <row r="87" spans="2:8" ht="36">
      <c r="B87" s="191" t="s">
        <v>503</v>
      </c>
      <c r="C87" s="190">
        <v>4</v>
      </c>
      <c r="D87" s="68">
        <f t="shared" si="1"/>
        <v>0.13020833333333331</v>
      </c>
      <c r="E87" s="132">
        <v>4</v>
      </c>
      <c r="F87" s="132">
        <v>0</v>
      </c>
      <c r="G87" s="132">
        <v>0</v>
      </c>
      <c r="H87" s="132">
        <v>0</v>
      </c>
    </row>
    <row r="88" spans="2:8" ht="24">
      <c r="B88" s="191" t="s">
        <v>504</v>
      </c>
      <c r="C88" s="190">
        <v>20</v>
      </c>
      <c r="D88" s="68">
        <f t="shared" si="1"/>
        <v>0.65104166666666674</v>
      </c>
      <c r="E88" s="132">
        <v>20</v>
      </c>
      <c r="F88" s="132">
        <v>0</v>
      </c>
      <c r="G88" s="132">
        <v>0</v>
      </c>
      <c r="H88" s="132">
        <v>0</v>
      </c>
    </row>
    <row r="89" spans="2:8" ht="36">
      <c r="B89" s="191" t="s">
        <v>505</v>
      </c>
      <c r="C89" s="190">
        <v>74</v>
      </c>
      <c r="D89" s="68">
        <f t="shared" si="1"/>
        <v>2.408854166666667</v>
      </c>
      <c r="E89" s="132">
        <v>73</v>
      </c>
      <c r="F89" s="132">
        <v>0</v>
      </c>
      <c r="G89" s="132">
        <v>0</v>
      </c>
      <c r="H89" s="132">
        <v>1</v>
      </c>
    </row>
    <row r="90" spans="2:8" ht="36">
      <c r="B90" s="191" t="s">
        <v>506</v>
      </c>
      <c r="C90" s="190">
        <v>189</v>
      </c>
      <c r="D90" s="68">
        <f t="shared" si="1"/>
        <v>6.15234375</v>
      </c>
      <c r="E90" s="132">
        <v>188</v>
      </c>
      <c r="F90" s="132">
        <v>0</v>
      </c>
      <c r="G90" s="132">
        <v>0</v>
      </c>
      <c r="H90" s="132">
        <v>1</v>
      </c>
    </row>
    <row r="91" spans="2:8" ht="36">
      <c r="B91" s="191" t="s">
        <v>507</v>
      </c>
      <c r="C91" s="190">
        <v>9</v>
      </c>
      <c r="D91" s="68">
        <f t="shared" si="1"/>
        <v>0.29296875</v>
      </c>
      <c r="E91" s="132">
        <v>9</v>
      </c>
      <c r="F91" s="132">
        <v>0</v>
      </c>
      <c r="G91" s="132">
        <v>0</v>
      </c>
      <c r="H91" s="132">
        <v>0</v>
      </c>
    </row>
    <row r="92" spans="2:8" ht="37.5" customHeight="1">
      <c r="B92" s="191" t="s">
        <v>508</v>
      </c>
      <c r="C92" s="190">
        <v>30</v>
      </c>
      <c r="D92" s="68">
        <f t="shared" si="1"/>
        <v>0.9765625</v>
      </c>
      <c r="E92" s="132">
        <v>30</v>
      </c>
      <c r="F92" s="132">
        <v>0</v>
      </c>
      <c r="G92" s="132">
        <v>0</v>
      </c>
      <c r="H92" s="132">
        <v>0</v>
      </c>
    </row>
    <row r="93" spans="2:8" ht="16.5" customHeight="1">
      <c r="B93" s="191" t="s">
        <v>509</v>
      </c>
      <c r="C93" s="190">
        <v>49</v>
      </c>
      <c r="D93" s="68">
        <f t="shared" si="1"/>
        <v>1.5950520833333333</v>
      </c>
      <c r="E93" s="132">
        <v>47</v>
      </c>
      <c r="F93" s="132">
        <v>2</v>
      </c>
      <c r="G93" s="132">
        <v>0</v>
      </c>
      <c r="H93" s="132">
        <v>0</v>
      </c>
    </row>
    <row r="94" spans="2:8" ht="15.75" customHeight="1">
      <c r="B94" s="191" t="s">
        <v>510</v>
      </c>
      <c r="C94" s="190">
        <v>4</v>
      </c>
      <c r="D94" s="68">
        <f t="shared" si="1"/>
        <v>0.13020833333333331</v>
      </c>
      <c r="E94" s="132">
        <v>4</v>
      </c>
      <c r="F94" s="132">
        <v>0</v>
      </c>
      <c r="G94" s="132">
        <v>0</v>
      </c>
      <c r="H94" s="132">
        <v>0</v>
      </c>
    </row>
    <row r="95" spans="2:8" ht="26.25" customHeight="1">
      <c r="B95" s="191" t="s">
        <v>511</v>
      </c>
      <c r="C95" s="190">
        <v>2</v>
      </c>
      <c r="D95" s="68">
        <f t="shared" si="1"/>
        <v>6.5104166666666657E-2</v>
      </c>
      <c r="E95" s="132">
        <v>1</v>
      </c>
      <c r="F95" s="132">
        <v>1</v>
      </c>
      <c r="G95" s="132">
        <v>0</v>
      </c>
      <c r="H95" s="132">
        <v>0</v>
      </c>
    </row>
    <row r="96" spans="2:8" ht="36.75" customHeight="1">
      <c r="B96" s="191" t="s">
        <v>512</v>
      </c>
      <c r="C96" s="190">
        <v>42</v>
      </c>
      <c r="D96" s="68">
        <f t="shared" si="1"/>
        <v>1.3671875</v>
      </c>
      <c r="E96" s="132">
        <v>41</v>
      </c>
      <c r="F96" s="132">
        <v>1</v>
      </c>
      <c r="G96" s="132">
        <v>0</v>
      </c>
      <c r="H96" s="132">
        <v>0</v>
      </c>
    </row>
    <row r="97" spans="2:8" ht="24" customHeight="1">
      <c r="B97" s="191" t="s">
        <v>513</v>
      </c>
      <c r="C97" s="190">
        <v>59</v>
      </c>
      <c r="D97" s="68">
        <f t="shared" si="1"/>
        <v>1.9205729166666667</v>
      </c>
      <c r="E97" s="132">
        <v>59</v>
      </c>
      <c r="F97" s="132">
        <v>0</v>
      </c>
      <c r="G97" s="132">
        <v>0</v>
      </c>
      <c r="H97" s="132">
        <v>0</v>
      </c>
    </row>
    <row r="98" spans="2:8" ht="34.5" customHeight="1">
      <c r="B98" s="191" t="s">
        <v>514</v>
      </c>
      <c r="C98" s="190">
        <v>246</v>
      </c>
      <c r="D98" s="68">
        <f t="shared" si="1"/>
        <v>8.0078125</v>
      </c>
      <c r="E98" s="132">
        <v>245</v>
      </c>
      <c r="F98" s="132">
        <v>0</v>
      </c>
      <c r="G98" s="132">
        <v>0</v>
      </c>
      <c r="H98" s="132">
        <v>1</v>
      </c>
    </row>
    <row r="99" spans="2:8" ht="24">
      <c r="B99" s="191" t="s">
        <v>515</v>
      </c>
      <c r="C99" s="190">
        <v>15</v>
      </c>
      <c r="D99" s="68">
        <f t="shared" si="1"/>
        <v>0.48828125</v>
      </c>
      <c r="E99" s="132">
        <v>15</v>
      </c>
      <c r="F99" s="132">
        <v>0</v>
      </c>
      <c r="G99" s="132">
        <v>0</v>
      </c>
      <c r="H99" s="132">
        <v>0</v>
      </c>
    </row>
    <row r="100" spans="2:8" ht="36">
      <c r="B100" s="191" t="s">
        <v>516</v>
      </c>
      <c r="C100" s="190">
        <v>77</v>
      </c>
      <c r="D100" s="68">
        <f t="shared" si="1"/>
        <v>2.506510416666667</v>
      </c>
      <c r="E100" s="132">
        <v>77</v>
      </c>
      <c r="F100" s="132">
        <v>0</v>
      </c>
      <c r="G100" s="132">
        <v>0</v>
      </c>
      <c r="H100" s="132">
        <v>0</v>
      </c>
    </row>
    <row r="101" spans="2:8" ht="26.25" customHeight="1">
      <c r="B101" s="191" t="s">
        <v>517</v>
      </c>
      <c r="C101" s="190">
        <v>8</v>
      </c>
      <c r="D101" s="68">
        <f t="shared" si="1"/>
        <v>0.26041666666666663</v>
      </c>
      <c r="E101" s="132">
        <v>8</v>
      </c>
      <c r="F101" s="132">
        <v>0</v>
      </c>
      <c r="G101" s="132">
        <v>0</v>
      </c>
      <c r="H101" s="132">
        <v>0</v>
      </c>
    </row>
    <row r="102" spans="2:8" ht="26.25" customHeight="1">
      <c r="B102" s="191" t="s">
        <v>518</v>
      </c>
      <c r="C102" s="190">
        <v>8</v>
      </c>
      <c r="D102" s="68">
        <f t="shared" si="1"/>
        <v>0.26041666666666663</v>
      </c>
      <c r="E102" s="132">
        <v>8</v>
      </c>
      <c r="F102" s="132">
        <v>0</v>
      </c>
      <c r="G102" s="132">
        <v>0</v>
      </c>
      <c r="H102" s="132">
        <v>0</v>
      </c>
    </row>
    <row r="103" spans="2:8" ht="36">
      <c r="B103" s="191" t="s">
        <v>519</v>
      </c>
      <c r="C103" s="190">
        <v>76</v>
      </c>
      <c r="D103" s="68">
        <f t="shared" si="1"/>
        <v>2.473958333333333</v>
      </c>
      <c r="E103" s="132">
        <v>76</v>
      </c>
      <c r="F103" s="132">
        <v>0</v>
      </c>
      <c r="G103" s="132">
        <v>0</v>
      </c>
      <c r="H103" s="132">
        <v>0</v>
      </c>
    </row>
    <row r="104" spans="2:8" ht="12" customHeight="1">
      <c r="B104" s="191" t="s">
        <v>520</v>
      </c>
      <c r="C104" s="190">
        <v>19</v>
      </c>
      <c r="D104" s="68">
        <f t="shared" si="1"/>
        <v>0.61848958333333326</v>
      </c>
      <c r="E104" s="132">
        <v>19</v>
      </c>
      <c r="F104" s="132">
        <v>0</v>
      </c>
      <c r="G104" s="132">
        <v>0</v>
      </c>
      <c r="H104" s="132">
        <v>0</v>
      </c>
    </row>
    <row r="105" spans="2:8" ht="24" customHeight="1">
      <c r="B105" s="191" t="s">
        <v>521</v>
      </c>
      <c r="C105" s="190">
        <v>6</v>
      </c>
      <c r="D105" s="68">
        <f t="shared" si="1"/>
        <v>0.1953125</v>
      </c>
      <c r="E105" s="132">
        <v>6</v>
      </c>
      <c r="F105" s="132">
        <v>0</v>
      </c>
      <c r="G105" s="132">
        <v>0</v>
      </c>
      <c r="H105" s="132">
        <v>0</v>
      </c>
    </row>
    <row r="106" spans="2:8" ht="24">
      <c r="B106" s="191" t="s">
        <v>644</v>
      </c>
      <c r="C106" s="190">
        <v>4</v>
      </c>
      <c r="D106" s="68">
        <f t="shared" si="1"/>
        <v>0.13020833333333331</v>
      </c>
      <c r="E106" s="132">
        <v>4</v>
      </c>
      <c r="F106" s="132">
        <v>0</v>
      </c>
      <c r="G106" s="132">
        <v>0</v>
      </c>
      <c r="H106" s="132">
        <v>0</v>
      </c>
    </row>
    <row r="107" spans="2:8">
      <c r="B107" s="191" t="s">
        <v>522</v>
      </c>
      <c r="C107" s="190">
        <v>411</v>
      </c>
      <c r="D107" s="68">
        <f t="shared" si="1"/>
        <v>13.37890625</v>
      </c>
      <c r="E107" s="132">
        <v>411</v>
      </c>
      <c r="F107" s="132">
        <v>0</v>
      </c>
      <c r="G107" s="132">
        <v>0</v>
      </c>
      <c r="H107" s="132">
        <v>0</v>
      </c>
    </row>
    <row r="108" spans="2:8" ht="35.25" customHeight="1">
      <c r="B108" s="191" t="s">
        <v>523</v>
      </c>
      <c r="C108" s="190">
        <v>60</v>
      </c>
      <c r="D108" s="68">
        <f t="shared" si="1"/>
        <v>1.953125</v>
      </c>
      <c r="E108" s="132">
        <v>60</v>
      </c>
      <c r="F108" s="132">
        <v>0</v>
      </c>
      <c r="G108" s="132">
        <v>0</v>
      </c>
      <c r="H108" s="132">
        <v>0</v>
      </c>
    </row>
    <row r="109" spans="2:8" ht="24">
      <c r="B109" s="191" t="s">
        <v>524</v>
      </c>
      <c r="C109" s="190">
        <v>12</v>
      </c>
      <c r="D109" s="68">
        <f t="shared" si="1"/>
        <v>0.390625</v>
      </c>
      <c r="E109" s="132">
        <v>12</v>
      </c>
      <c r="F109" s="132">
        <v>0</v>
      </c>
      <c r="G109" s="132">
        <v>0</v>
      </c>
      <c r="H109" s="132">
        <v>0</v>
      </c>
    </row>
    <row r="110" spans="2:8" ht="24">
      <c r="B110" s="191" t="s">
        <v>525</v>
      </c>
      <c r="C110" s="190">
        <v>3</v>
      </c>
      <c r="D110" s="68">
        <f t="shared" si="1"/>
        <v>9.765625E-2</v>
      </c>
      <c r="E110" s="132">
        <v>3</v>
      </c>
      <c r="F110" s="132">
        <v>0</v>
      </c>
      <c r="G110" s="132">
        <v>0</v>
      </c>
      <c r="H110" s="132">
        <v>0</v>
      </c>
    </row>
    <row r="111" spans="2:8" ht="24">
      <c r="B111" s="191" t="s">
        <v>526</v>
      </c>
      <c r="C111" s="190">
        <v>8</v>
      </c>
      <c r="D111" s="68">
        <f t="shared" si="1"/>
        <v>0.26041666666666663</v>
      </c>
      <c r="E111" s="132">
        <v>8</v>
      </c>
      <c r="F111" s="132">
        <v>0</v>
      </c>
      <c r="G111" s="132">
        <v>0</v>
      </c>
      <c r="H111" s="132">
        <v>0</v>
      </c>
    </row>
    <row r="112" spans="2:8" ht="24">
      <c r="B112" s="191" t="s">
        <v>645</v>
      </c>
      <c r="C112" s="190">
        <v>1</v>
      </c>
      <c r="D112" s="68">
        <f t="shared" si="1"/>
        <v>3.2552083333333329E-2</v>
      </c>
      <c r="E112" s="132">
        <v>1</v>
      </c>
      <c r="F112" s="132">
        <v>0</v>
      </c>
      <c r="G112" s="132">
        <v>0</v>
      </c>
      <c r="H112" s="132">
        <v>0</v>
      </c>
    </row>
    <row r="113" spans="1:8" ht="23.25" customHeight="1">
      <c r="B113" s="191" t="s">
        <v>527</v>
      </c>
      <c r="C113" s="190">
        <v>1</v>
      </c>
      <c r="D113" s="68">
        <f t="shared" si="1"/>
        <v>3.2552083333333329E-2</v>
      </c>
      <c r="E113" s="132">
        <v>0</v>
      </c>
      <c r="F113" s="132">
        <v>1</v>
      </c>
      <c r="G113" s="132">
        <v>0</v>
      </c>
      <c r="H113" s="132">
        <v>0</v>
      </c>
    </row>
    <row r="114" spans="1:8" ht="24">
      <c r="B114" s="191" t="s">
        <v>528</v>
      </c>
      <c r="C114" s="190">
        <v>16</v>
      </c>
      <c r="D114" s="68">
        <f t="shared" si="1"/>
        <v>0.52083333333333326</v>
      </c>
      <c r="E114" s="132">
        <v>16</v>
      </c>
      <c r="F114" s="132">
        <v>0</v>
      </c>
      <c r="G114" s="132">
        <v>0</v>
      </c>
      <c r="H114" s="132">
        <v>0</v>
      </c>
    </row>
    <row r="115" spans="1:8" ht="40.5" customHeight="1">
      <c r="B115" s="191" t="s">
        <v>529</v>
      </c>
      <c r="C115" s="190">
        <v>3</v>
      </c>
      <c r="D115" s="68">
        <f t="shared" si="1"/>
        <v>9.765625E-2</v>
      </c>
      <c r="E115" s="132">
        <v>3</v>
      </c>
      <c r="F115" s="132">
        <v>0</v>
      </c>
      <c r="G115" s="132">
        <v>0</v>
      </c>
      <c r="H115" s="132">
        <v>0</v>
      </c>
    </row>
    <row r="116" spans="1:8">
      <c r="B116" s="191" t="s">
        <v>530</v>
      </c>
      <c r="C116" s="190">
        <v>2</v>
      </c>
      <c r="D116" s="68">
        <f t="shared" si="1"/>
        <v>6.5104166666666657E-2</v>
      </c>
      <c r="E116" s="132">
        <v>2</v>
      </c>
      <c r="F116" s="132">
        <v>0</v>
      </c>
      <c r="G116" s="132">
        <v>0</v>
      </c>
      <c r="H116" s="132">
        <v>0</v>
      </c>
    </row>
    <row r="117" spans="1:8">
      <c r="A117" s="187"/>
      <c r="B117" s="191" t="s">
        <v>531</v>
      </c>
      <c r="C117" s="190">
        <v>32</v>
      </c>
      <c r="D117" s="68">
        <f t="shared" si="1"/>
        <v>1.0416666666666665</v>
      </c>
      <c r="E117" s="132">
        <v>32</v>
      </c>
      <c r="F117" s="132">
        <v>0</v>
      </c>
      <c r="G117" s="132">
        <v>0</v>
      </c>
      <c r="H117" s="132">
        <v>0</v>
      </c>
    </row>
    <row r="118" spans="1:8" ht="24">
      <c r="A118" s="175"/>
      <c r="B118" s="191" t="s">
        <v>646</v>
      </c>
      <c r="C118" s="190">
        <v>1</v>
      </c>
      <c r="D118" s="68">
        <f t="shared" si="1"/>
        <v>3.2552083333333329E-2</v>
      </c>
      <c r="E118" s="132">
        <v>1</v>
      </c>
      <c r="F118" s="132">
        <v>0</v>
      </c>
      <c r="G118" s="132">
        <v>0</v>
      </c>
      <c r="H118" s="132">
        <v>0</v>
      </c>
    </row>
    <row r="119" spans="1:8" ht="37.5" customHeight="1">
      <c r="A119" s="175"/>
      <c r="B119" s="191" t="s">
        <v>647</v>
      </c>
      <c r="C119" s="190">
        <v>1</v>
      </c>
      <c r="D119" s="68">
        <f t="shared" si="1"/>
        <v>3.2552083333333329E-2</v>
      </c>
      <c r="E119" s="132">
        <v>1</v>
      </c>
      <c r="F119" s="132">
        <v>0</v>
      </c>
      <c r="G119" s="132">
        <v>0</v>
      </c>
      <c r="H119" s="132">
        <v>0</v>
      </c>
    </row>
    <row r="120" spans="1:8" ht="15" customHeight="1">
      <c r="A120" s="188"/>
      <c r="B120" s="191" t="s">
        <v>648</v>
      </c>
      <c r="C120" s="190">
        <v>1</v>
      </c>
      <c r="D120" s="68">
        <f t="shared" si="1"/>
        <v>3.2552083333333329E-2</v>
      </c>
      <c r="E120" s="132">
        <v>1</v>
      </c>
      <c r="F120" s="132">
        <v>0</v>
      </c>
      <c r="G120" s="132">
        <v>0</v>
      </c>
      <c r="H120" s="132">
        <v>0</v>
      </c>
    </row>
    <row r="121" spans="1:8" ht="15" customHeight="1">
      <c r="B121" s="191" t="s">
        <v>649</v>
      </c>
      <c r="C121" s="190">
        <v>4</v>
      </c>
      <c r="D121" s="68">
        <f t="shared" si="1"/>
        <v>0.13020833333333331</v>
      </c>
      <c r="E121" s="132">
        <v>4</v>
      </c>
      <c r="F121" s="132">
        <v>0</v>
      </c>
      <c r="G121" s="132">
        <v>0</v>
      </c>
      <c r="H121" s="132">
        <v>0</v>
      </c>
    </row>
    <row r="122" spans="1:8" ht="24">
      <c r="B122" s="191" t="s">
        <v>532</v>
      </c>
      <c r="C122" s="190">
        <v>11</v>
      </c>
      <c r="D122" s="68">
        <f t="shared" si="1"/>
        <v>0.35807291666666663</v>
      </c>
      <c r="E122" s="132">
        <v>11</v>
      </c>
      <c r="F122" s="132">
        <v>0</v>
      </c>
      <c r="G122" s="132">
        <v>0</v>
      </c>
      <c r="H122" s="132">
        <v>0</v>
      </c>
    </row>
    <row r="123" spans="1:8">
      <c r="B123" s="191" t="s">
        <v>533</v>
      </c>
      <c r="C123" s="190">
        <v>6</v>
      </c>
      <c r="D123" s="68">
        <f t="shared" si="1"/>
        <v>0.1953125</v>
      </c>
      <c r="E123" s="132">
        <v>6</v>
      </c>
      <c r="F123" s="132">
        <v>0</v>
      </c>
      <c r="G123" s="132">
        <v>0</v>
      </c>
      <c r="H123" s="132">
        <v>0</v>
      </c>
    </row>
    <row r="124" spans="1:8">
      <c r="B124" s="191" t="s">
        <v>534</v>
      </c>
      <c r="C124" s="190">
        <v>7</v>
      </c>
      <c r="D124" s="68">
        <f t="shared" si="1"/>
        <v>0.22786458333333334</v>
      </c>
      <c r="E124" s="132">
        <v>7</v>
      </c>
      <c r="F124" s="132">
        <v>0</v>
      </c>
      <c r="G124" s="132">
        <v>0</v>
      </c>
      <c r="H124" s="132">
        <v>0</v>
      </c>
    </row>
    <row r="125" spans="1:8" ht="12.75" customHeight="1">
      <c r="B125" s="191" t="s">
        <v>650</v>
      </c>
      <c r="C125" s="190">
        <v>1</v>
      </c>
      <c r="D125" s="68">
        <f t="shared" si="1"/>
        <v>3.2552083333333329E-2</v>
      </c>
      <c r="E125" s="132">
        <v>1</v>
      </c>
      <c r="F125" s="132">
        <v>0</v>
      </c>
      <c r="G125" s="132">
        <v>0</v>
      </c>
      <c r="H125" s="132">
        <v>0</v>
      </c>
    </row>
    <row r="126" spans="1:8">
      <c r="B126" s="191" t="s">
        <v>535</v>
      </c>
      <c r="C126" s="190">
        <v>10</v>
      </c>
      <c r="D126" s="68">
        <f t="shared" si="1"/>
        <v>0.32552083333333337</v>
      </c>
      <c r="E126" s="132">
        <v>9</v>
      </c>
      <c r="F126" s="132">
        <v>1</v>
      </c>
      <c r="G126" s="132">
        <v>0</v>
      </c>
      <c r="H126" s="132">
        <v>0</v>
      </c>
    </row>
    <row r="127" spans="1:8" ht="25.5" customHeight="1">
      <c r="B127" s="191" t="s">
        <v>536</v>
      </c>
      <c r="C127" s="170">
        <v>5</v>
      </c>
      <c r="D127" s="68">
        <f t="shared" si="1"/>
        <v>0.16276041666666669</v>
      </c>
      <c r="E127" s="168">
        <v>5</v>
      </c>
      <c r="F127" s="189">
        <v>0</v>
      </c>
      <c r="G127" s="189">
        <v>0</v>
      </c>
      <c r="H127" s="189">
        <v>0</v>
      </c>
    </row>
    <row r="128" spans="1:8" ht="26.25" customHeight="1">
      <c r="B128" s="191" t="s">
        <v>537</v>
      </c>
      <c r="C128" s="181">
        <v>1</v>
      </c>
      <c r="D128" s="68">
        <f t="shared" si="1"/>
        <v>3.2552083333333329E-2</v>
      </c>
      <c r="E128" s="176">
        <v>1</v>
      </c>
      <c r="F128" s="1">
        <v>0</v>
      </c>
      <c r="G128" s="1">
        <v>0</v>
      </c>
      <c r="H128" s="1">
        <v>0</v>
      </c>
    </row>
    <row r="129" spans="2:8" ht="36">
      <c r="B129" s="191" t="s">
        <v>651</v>
      </c>
      <c r="C129" s="181">
        <v>1</v>
      </c>
      <c r="D129" s="68">
        <f t="shared" si="1"/>
        <v>3.2552083333333329E-2</v>
      </c>
      <c r="E129" s="1">
        <v>1</v>
      </c>
      <c r="F129" s="1">
        <v>0</v>
      </c>
      <c r="G129" s="1">
        <v>0</v>
      </c>
      <c r="H129" s="1">
        <v>0</v>
      </c>
    </row>
    <row r="130" spans="2:8" ht="38.25" customHeight="1">
      <c r="B130" s="191" t="s">
        <v>538</v>
      </c>
      <c r="C130" s="181">
        <v>5</v>
      </c>
      <c r="D130" s="68">
        <f t="shared" si="1"/>
        <v>0.16276041666666669</v>
      </c>
      <c r="E130" s="1">
        <v>5</v>
      </c>
      <c r="F130" s="1">
        <v>0</v>
      </c>
      <c r="G130" s="1">
        <v>0</v>
      </c>
      <c r="H130" s="1">
        <v>0</v>
      </c>
    </row>
    <row r="131" spans="2:8" ht="36">
      <c r="B131" s="191" t="s">
        <v>539</v>
      </c>
      <c r="C131" s="181">
        <v>1</v>
      </c>
      <c r="D131" s="68">
        <f t="shared" si="1"/>
        <v>3.2552083333333329E-2</v>
      </c>
      <c r="E131" s="1">
        <v>1</v>
      </c>
      <c r="F131" s="1">
        <v>0</v>
      </c>
      <c r="G131" s="1">
        <v>0</v>
      </c>
      <c r="H131" s="1">
        <v>0</v>
      </c>
    </row>
    <row r="132" spans="2:8" ht="24">
      <c r="B132" s="191" t="s">
        <v>540</v>
      </c>
      <c r="C132" s="181">
        <v>29</v>
      </c>
      <c r="D132" s="68">
        <f t="shared" si="1"/>
        <v>0.94401041666666663</v>
      </c>
      <c r="E132" s="1">
        <v>29</v>
      </c>
      <c r="F132" s="1">
        <v>0</v>
      </c>
      <c r="G132" s="1">
        <v>0</v>
      </c>
      <c r="H132" s="1">
        <v>0</v>
      </c>
    </row>
    <row r="133" spans="2:8">
      <c r="B133" s="126" t="s">
        <v>1</v>
      </c>
      <c r="C133" s="105">
        <v>3072</v>
      </c>
      <c r="D133" s="76">
        <f t="shared" ref="D133" si="2">C133/C$133*100</f>
        <v>100</v>
      </c>
      <c r="E133" s="105">
        <v>3050</v>
      </c>
      <c r="F133" s="127">
        <v>18</v>
      </c>
      <c r="G133" s="127">
        <v>1</v>
      </c>
      <c r="H133" s="127">
        <v>3</v>
      </c>
    </row>
  </sheetData>
  <mergeCells count="1">
    <mergeCell ref="B2:H2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1"/>
  <sheetViews>
    <sheetView workbookViewId="0">
      <selection activeCell="B2" sqref="B2:H2"/>
    </sheetView>
  </sheetViews>
  <sheetFormatPr baseColWidth="10" defaultRowHeight="15"/>
  <cols>
    <col min="2" max="2" width="42.140625" customWidth="1"/>
  </cols>
  <sheetData>
    <row r="2" spans="1:8">
      <c r="B2" s="271" t="s">
        <v>600</v>
      </c>
      <c r="C2" s="272"/>
      <c r="D2" s="272"/>
      <c r="E2" s="272"/>
      <c r="F2" s="272"/>
      <c r="G2" s="272"/>
      <c r="H2" s="273"/>
    </row>
    <row r="3" spans="1:8">
      <c r="A3" s="250"/>
      <c r="B3" s="249" t="s">
        <v>601</v>
      </c>
      <c r="C3" s="63" t="s">
        <v>10</v>
      </c>
      <c r="D3" s="63" t="s">
        <v>11</v>
      </c>
      <c r="E3" s="75" t="s">
        <v>4</v>
      </c>
      <c r="F3" s="75" t="s">
        <v>5</v>
      </c>
      <c r="G3" s="75" t="s">
        <v>6</v>
      </c>
      <c r="H3" s="135" t="s">
        <v>7</v>
      </c>
    </row>
    <row r="4" spans="1:8" ht="15.75" customHeight="1">
      <c r="A4" s="192"/>
      <c r="B4" s="145" t="s">
        <v>575</v>
      </c>
      <c r="C4" s="193">
        <v>11</v>
      </c>
      <c r="D4" s="68">
        <f>C4/C$31*100</f>
        <v>0.35807291666666663</v>
      </c>
      <c r="E4" s="136">
        <v>11</v>
      </c>
      <c r="F4" s="136">
        <v>0</v>
      </c>
      <c r="G4" s="136">
        <v>0</v>
      </c>
      <c r="H4" s="136">
        <v>0</v>
      </c>
    </row>
    <row r="5" spans="1:8">
      <c r="A5" s="192"/>
      <c r="B5" s="145" t="s">
        <v>576</v>
      </c>
      <c r="C5" s="193">
        <v>782</v>
      </c>
      <c r="D5" s="68">
        <f t="shared" ref="D5:D31" si="0">C5/C$31*100</f>
        <v>25.455729166666668</v>
      </c>
      <c r="E5" s="136">
        <v>782</v>
      </c>
      <c r="F5" s="136">
        <v>0</v>
      </c>
      <c r="G5" s="136">
        <v>0</v>
      </c>
      <c r="H5" s="136">
        <v>0</v>
      </c>
    </row>
    <row r="6" spans="1:8">
      <c r="A6" s="192"/>
      <c r="B6" s="145" t="s">
        <v>577</v>
      </c>
      <c r="C6" s="193">
        <v>382</v>
      </c>
      <c r="D6" s="68">
        <f t="shared" si="0"/>
        <v>12.434895833333332</v>
      </c>
      <c r="E6" s="136">
        <v>381</v>
      </c>
      <c r="F6" s="136">
        <v>1</v>
      </c>
      <c r="G6" s="136">
        <v>0</v>
      </c>
      <c r="H6" s="136">
        <v>0</v>
      </c>
    </row>
    <row r="7" spans="1:8">
      <c r="A7" s="192"/>
      <c r="B7" s="145" t="s">
        <v>578</v>
      </c>
      <c r="C7" s="193">
        <v>361</v>
      </c>
      <c r="D7" s="68">
        <f t="shared" si="0"/>
        <v>11.751302083333332</v>
      </c>
      <c r="E7" s="136">
        <v>361</v>
      </c>
      <c r="F7" s="136">
        <v>0</v>
      </c>
      <c r="G7" s="136">
        <v>0</v>
      </c>
      <c r="H7" s="136">
        <v>0</v>
      </c>
    </row>
    <row r="8" spans="1:8">
      <c r="A8" s="192"/>
      <c r="B8" s="145" t="s">
        <v>579</v>
      </c>
      <c r="C8" s="193">
        <v>158</v>
      </c>
      <c r="D8" s="68">
        <f t="shared" si="0"/>
        <v>5.1432291666666661</v>
      </c>
      <c r="E8" s="136">
        <v>155</v>
      </c>
      <c r="F8" s="136">
        <v>3</v>
      </c>
      <c r="G8" s="136">
        <v>0</v>
      </c>
      <c r="H8" s="136">
        <v>0</v>
      </c>
    </row>
    <row r="9" spans="1:8">
      <c r="A9" s="192"/>
      <c r="B9" s="145" t="s">
        <v>580</v>
      </c>
      <c r="C9" s="193">
        <v>23</v>
      </c>
      <c r="D9" s="68">
        <f t="shared" si="0"/>
        <v>0.74869791666666674</v>
      </c>
      <c r="E9" s="136">
        <v>20</v>
      </c>
      <c r="F9" s="136">
        <v>3</v>
      </c>
      <c r="G9" s="136">
        <v>0</v>
      </c>
      <c r="H9" s="136">
        <v>0</v>
      </c>
    </row>
    <row r="10" spans="1:8">
      <c r="A10" s="192"/>
      <c r="B10" s="145" t="s">
        <v>581</v>
      </c>
      <c r="C10" s="193">
        <v>20</v>
      </c>
      <c r="D10" s="68">
        <f t="shared" si="0"/>
        <v>0.65104166666666674</v>
      </c>
      <c r="E10" s="136">
        <v>19</v>
      </c>
      <c r="F10" s="136">
        <v>1</v>
      </c>
      <c r="G10" s="136">
        <v>0</v>
      </c>
      <c r="H10" s="136">
        <v>0</v>
      </c>
    </row>
    <row r="11" spans="1:8">
      <c r="A11" s="192"/>
      <c r="B11" s="145" t="s">
        <v>582</v>
      </c>
      <c r="C11" s="193">
        <v>415</v>
      </c>
      <c r="D11" s="68">
        <f t="shared" si="0"/>
        <v>13.509114583333334</v>
      </c>
      <c r="E11" s="136">
        <v>415</v>
      </c>
      <c r="F11" s="136">
        <v>0</v>
      </c>
      <c r="G11" s="136">
        <v>0</v>
      </c>
      <c r="H11" s="136">
        <v>0</v>
      </c>
    </row>
    <row r="12" spans="1:8">
      <c r="A12" s="192"/>
      <c r="B12" s="145" t="s">
        <v>583</v>
      </c>
      <c r="C12" s="193">
        <v>357</v>
      </c>
      <c r="D12" s="68">
        <f t="shared" si="0"/>
        <v>11.62109375</v>
      </c>
      <c r="E12" s="136">
        <v>357</v>
      </c>
      <c r="F12" s="136">
        <v>0</v>
      </c>
      <c r="G12" s="136">
        <v>0</v>
      </c>
      <c r="H12" s="136">
        <v>0</v>
      </c>
    </row>
    <row r="13" spans="1:8" ht="24">
      <c r="A13" s="192"/>
      <c r="B13" s="145" t="s">
        <v>584</v>
      </c>
      <c r="C13" s="193">
        <v>238</v>
      </c>
      <c r="D13" s="68">
        <f t="shared" si="0"/>
        <v>7.747395833333333</v>
      </c>
      <c r="E13" s="136">
        <v>238</v>
      </c>
      <c r="F13" s="136">
        <v>0</v>
      </c>
      <c r="G13" s="136">
        <v>0</v>
      </c>
      <c r="H13" s="136">
        <v>0</v>
      </c>
    </row>
    <row r="14" spans="1:8" ht="24">
      <c r="A14" s="192"/>
      <c r="B14" s="145" t="s">
        <v>585</v>
      </c>
      <c r="C14" s="193">
        <v>15</v>
      </c>
      <c r="D14" s="68">
        <f t="shared" si="0"/>
        <v>0.48828125</v>
      </c>
      <c r="E14" s="136">
        <v>11</v>
      </c>
      <c r="F14" s="136">
        <v>4</v>
      </c>
      <c r="G14" s="136">
        <v>0</v>
      </c>
      <c r="H14" s="136">
        <v>0</v>
      </c>
    </row>
    <row r="15" spans="1:8">
      <c r="A15" s="192"/>
      <c r="B15" s="133" t="s">
        <v>586</v>
      </c>
      <c r="C15" s="193">
        <v>3</v>
      </c>
      <c r="D15" s="68">
        <f t="shared" si="0"/>
        <v>9.765625E-2</v>
      </c>
      <c r="E15" s="136">
        <v>2</v>
      </c>
      <c r="F15" s="136">
        <v>0</v>
      </c>
      <c r="G15" s="136">
        <v>0</v>
      </c>
      <c r="H15" s="136">
        <v>1</v>
      </c>
    </row>
    <row r="16" spans="1:8">
      <c r="A16" s="192"/>
      <c r="B16" s="145" t="s">
        <v>587</v>
      </c>
      <c r="C16" s="193">
        <v>172</v>
      </c>
      <c r="D16" s="68">
        <f t="shared" si="0"/>
        <v>5.5989583333333339</v>
      </c>
      <c r="E16" s="136">
        <v>169</v>
      </c>
      <c r="F16" s="136">
        <v>1</v>
      </c>
      <c r="G16" s="136">
        <v>1</v>
      </c>
      <c r="H16" s="136">
        <v>1</v>
      </c>
    </row>
    <row r="17" spans="1:8">
      <c r="A17" s="192"/>
      <c r="B17" s="145" t="s">
        <v>588</v>
      </c>
      <c r="C17" s="193">
        <v>11</v>
      </c>
      <c r="D17" s="68">
        <f t="shared" si="0"/>
        <v>0.35807291666666663</v>
      </c>
      <c r="E17" s="136">
        <v>9</v>
      </c>
      <c r="F17" s="136">
        <v>1</v>
      </c>
      <c r="G17" s="136">
        <v>0</v>
      </c>
      <c r="H17" s="136">
        <v>1</v>
      </c>
    </row>
    <row r="18" spans="1:8">
      <c r="A18" s="192"/>
      <c r="B18" s="145" t="s">
        <v>589</v>
      </c>
      <c r="C18" s="193">
        <v>38</v>
      </c>
      <c r="D18" s="68">
        <f t="shared" si="0"/>
        <v>1.2369791666666665</v>
      </c>
      <c r="E18" s="136">
        <v>37</v>
      </c>
      <c r="F18" s="136">
        <v>1</v>
      </c>
      <c r="G18" s="136">
        <v>0</v>
      </c>
      <c r="H18" s="136">
        <v>0</v>
      </c>
    </row>
    <row r="19" spans="1:8">
      <c r="A19" s="192"/>
      <c r="B19" s="145" t="s">
        <v>590</v>
      </c>
      <c r="C19" s="193">
        <v>11</v>
      </c>
      <c r="D19" s="68">
        <f t="shared" si="0"/>
        <v>0.35807291666666663</v>
      </c>
      <c r="E19" s="136">
        <v>11</v>
      </c>
      <c r="F19" s="136">
        <v>0</v>
      </c>
      <c r="G19" s="136">
        <v>0</v>
      </c>
      <c r="H19" s="136">
        <v>0</v>
      </c>
    </row>
    <row r="20" spans="1:8" ht="24">
      <c r="A20" s="192"/>
      <c r="B20" s="145" t="s">
        <v>591</v>
      </c>
      <c r="C20" s="193">
        <v>3</v>
      </c>
      <c r="D20" s="68">
        <f t="shared" si="0"/>
        <v>9.765625E-2</v>
      </c>
      <c r="E20" s="136">
        <v>3</v>
      </c>
      <c r="F20" s="136">
        <v>0</v>
      </c>
      <c r="G20" s="136">
        <v>0</v>
      </c>
      <c r="H20" s="136">
        <v>0</v>
      </c>
    </row>
    <row r="21" spans="1:8">
      <c r="A21" s="192"/>
      <c r="B21" s="145" t="s">
        <v>592</v>
      </c>
      <c r="C21" s="193">
        <v>1</v>
      </c>
      <c r="D21" s="68">
        <f t="shared" si="0"/>
        <v>3.2552083333333329E-2</v>
      </c>
      <c r="E21" s="136">
        <v>1</v>
      </c>
      <c r="F21" s="136">
        <v>0</v>
      </c>
      <c r="G21" s="136">
        <v>0</v>
      </c>
      <c r="H21" s="136">
        <v>0</v>
      </c>
    </row>
    <row r="22" spans="1:8">
      <c r="A22" s="192"/>
      <c r="B22" s="194" t="s">
        <v>652</v>
      </c>
      <c r="C22" s="193">
        <v>1</v>
      </c>
      <c r="D22" s="68">
        <f t="shared" si="0"/>
        <v>3.2552083333333329E-2</v>
      </c>
      <c r="E22" s="136">
        <v>1</v>
      </c>
      <c r="F22" s="136">
        <v>0</v>
      </c>
      <c r="G22" s="136">
        <v>0</v>
      </c>
      <c r="H22" s="136">
        <v>0</v>
      </c>
    </row>
    <row r="23" spans="1:8">
      <c r="A23" s="192"/>
      <c r="B23" s="134" t="s">
        <v>598</v>
      </c>
      <c r="C23" s="193">
        <v>1</v>
      </c>
      <c r="D23" s="68">
        <f t="shared" si="0"/>
        <v>3.2552083333333329E-2</v>
      </c>
      <c r="E23" s="136">
        <v>1</v>
      </c>
      <c r="F23" s="136">
        <v>0</v>
      </c>
      <c r="G23" s="136">
        <v>0</v>
      </c>
      <c r="H23" s="136">
        <v>0</v>
      </c>
    </row>
    <row r="24" spans="1:8" ht="25.5">
      <c r="A24" s="192"/>
      <c r="B24" s="137" t="s">
        <v>599</v>
      </c>
      <c r="C24" s="193">
        <v>2</v>
      </c>
      <c r="D24" s="68">
        <f t="shared" si="0"/>
        <v>6.5104166666666657E-2</v>
      </c>
      <c r="E24" s="136">
        <v>2</v>
      </c>
      <c r="F24" s="136">
        <v>0</v>
      </c>
      <c r="G24" s="136">
        <v>0</v>
      </c>
      <c r="H24" s="136">
        <v>0</v>
      </c>
    </row>
    <row r="25" spans="1:8" ht="24">
      <c r="A25" s="192"/>
      <c r="B25" s="194" t="s">
        <v>653</v>
      </c>
      <c r="C25" s="193">
        <v>1</v>
      </c>
      <c r="D25" s="68">
        <f t="shared" si="0"/>
        <v>3.2552083333333329E-2</v>
      </c>
      <c r="E25" s="136">
        <v>1</v>
      </c>
      <c r="F25" s="136">
        <v>0</v>
      </c>
      <c r="G25" s="136">
        <v>0</v>
      </c>
      <c r="H25" s="136">
        <v>0</v>
      </c>
    </row>
    <row r="26" spans="1:8" ht="24">
      <c r="A26" s="192"/>
      <c r="B26" s="145" t="s">
        <v>593</v>
      </c>
      <c r="C26" s="193">
        <v>8</v>
      </c>
      <c r="D26" s="68">
        <f t="shared" si="0"/>
        <v>0.26041666666666663</v>
      </c>
      <c r="E26" s="136">
        <v>8</v>
      </c>
      <c r="F26" s="136">
        <v>0</v>
      </c>
      <c r="G26" s="136">
        <v>0</v>
      </c>
      <c r="H26" s="136">
        <v>0</v>
      </c>
    </row>
    <row r="27" spans="1:8" ht="24">
      <c r="A27" s="192"/>
      <c r="B27" s="145" t="s">
        <v>594</v>
      </c>
      <c r="C27" s="193">
        <v>2</v>
      </c>
      <c r="D27" s="68">
        <f t="shared" si="0"/>
        <v>6.5104166666666657E-2</v>
      </c>
      <c r="E27" s="136">
        <v>2</v>
      </c>
      <c r="F27" s="136">
        <v>0</v>
      </c>
      <c r="G27" s="136">
        <v>0</v>
      </c>
      <c r="H27" s="136">
        <v>0</v>
      </c>
    </row>
    <row r="28" spans="1:8">
      <c r="A28" s="192"/>
      <c r="B28" s="145" t="s">
        <v>595</v>
      </c>
      <c r="C28" s="193">
        <v>25</v>
      </c>
      <c r="D28" s="68">
        <f t="shared" si="0"/>
        <v>0.81380208333333337</v>
      </c>
      <c r="E28" s="136">
        <v>23</v>
      </c>
      <c r="F28" s="136">
        <v>2</v>
      </c>
      <c r="G28" s="136">
        <v>0</v>
      </c>
      <c r="H28" s="136">
        <v>0</v>
      </c>
    </row>
    <row r="29" spans="1:8" ht="24">
      <c r="A29" s="192"/>
      <c r="B29" s="145" t="s">
        <v>596</v>
      </c>
      <c r="C29" s="193">
        <v>2</v>
      </c>
      <c r="D29" s="68">
        <f t="shared" si="0"/>
        <v>6.5104166666666657E-2</v>
      </c>
      <c r="E29" s="136">
        <v>1</v>
      </c>
      <c r="F29" s="136">
        <v>1</v>
      </c>
      <c r="G29" s="136">
        <v>0</v>
      </c>
      <c r="H29" s="136">
        <v>0</v>
      </c>
    </row>
    <row r="30" spans="1:8" ht="24">
      <c r="A30" s="192"/>
      <c r="B30" s="145" t="s">
        <v>597</v>
      </c>
      <c r="C30" s="193">
        <v>29</v>
      </c>
      <c r="D30" s="68">
        <f t="shared" si="0"/>
        <v>0.94401041666666663</v>
      </c>
      <c r="E30" s="136">
        <v>29</v>
      </c>
      <c r="F30" s="136">
        <v>0</v>
      </c>
      <c r="G30" s="136">
        <v>0</v>
      </c>
      <c r="H30" s="136">
        <v>0</v>
      </c>
    </row>
    <row r="31" spans="1:8">
      <c r="B31" s="138" t="s">
        <v>1</v>
      </c>
      <c r="C31" s="170">
        <v>3072</v>
      </c>
      <c r="D31" s="76">
        <f t="shared" si="0"/>
        <v>100</v>
      </c>
      <c r="E31" s="105">
        <v>3050</v>
      </c>
      <c r="F31" s="139">
        <v>18</v>
      </c>
      <c r="G31" s="139">
        <v>1</v>
      </c>
      <c r="H31" s="139">
        <v>3</v>
      </c>
    </row>
  </sheetData>
  <mergeCells count="1">
    <mergeCell ref="B2:H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7"/>
  <sheetViews>
    <sheetView workbookViewId="0">
      <selection activeCell="B2" sqref="B2:H2"/>
    </sheetView>
  </sheetViews>
  <sheetFormatPr baseColWidth="10" defaultRowHeight="15"/>
  <cols>
    <col min="2" max="2" width="39.7109375" customWidth="1"/>
  </cols>
  <sheetData>
    <row r="2" spans="1:8">
      <c r="B2" s="300" t="s">
        <v>602</v>
      </c>
      <c r="C2" s="301"/>
      <c r="D2" s="301"/>
      <c r="E2" s="301"/>
      <c r="F2" s="301"/>
      <c r="G2" s="301"/>
      <c r="H2" s="302"/>
    </row>
    <row r="3" spans="1:8">
      <c r="A3" s="146"/>
      <c r="B3" s="128" t="s">
        <v>603</v>
      </c>
      <c r="C3" s="63" t="s">
        <v>10</v>
      </c>
      <c r="D3" s="63" t="s">
        <v>11</v>
      </c>
      <c r="E3" s="75" t="s">
        <v>4</v>
      </c>
      <c r="F3" s="75" t="s">
        <v>5</v>
      </c>
      <c r="G3" s="75" t="s">
        <v>6</v>
      </c>
      <c r="H3" s="140" t="s">
        <v>7</v>
      </c>
    </row>
    <row r="4" spans="1:8" ht="15.75" customHeight="1">
      <c r="B4" s="211" t="s">
        <v>543</v>
      </c>
      <c r="C4" s="210">
        <v>2</v>
      </c>
      <c r="D4" s="68">
        <f>C4/C$36*100</f>
        <v>6.5104166666666657E-2</v>
      </c>
      <c r="E4" s="141">
        <v>2</v>
      </c>
      <c r="F4" s="141">
        <v>0</v>
      </c>
      <c r="G4" s="141">
        <v>0</v>
      </c>
      <c r="H4" s="141">
        <v>0</v>
      </c>
    </row>
    <row r="5" spans="1:8" ht="24">
      <c r="B5" s="211" t="s">
        <v>544</v>
      </c>
      <c r="C5" s="210">
        <v>11</v>
      </c>
      <c r="D5" s="68">
        <f t="shared" ref="D5:D36" si="0">C5/C$36*100</f>
        <v>0.35807291666666663</v>
      </c>
      <c r="E5" s="141">
        <v>8</v>
      </c>
      <c r="F5" s="141">
        <v>2</v>
      </c>
      <c r="G5" s="141">
        <v>0</v>
      </c>
      <c r="H5" s="141">
        <v>1</v>
      </c>
    </row>
    <row r="6" spans="1:8">
      <c r="B6" s="211" t="s">
        <v>545</v>
      </c>
      <c r="C6" s="210">
        <v>22</v>
      </c>
      <c r="D6" s="68">
        <f t="shared" si="0"/>
        <v>0.71614583333333326</v>
      </c>
      <c r="E6" s="141">
        <v>22</v>
      </c>
      <c r="F6" s="141">
        <v>0</v>
      </c>
      <c r="G6" s="141">
        <v>0</v>
      </c>
      <c r="H6" s="141">
        <v>0</v>
      </c>
    </row>
    <row r="7" spans="1:8">
      <c r="B7" s="211" t="s">
        <v>546</v>
      </c>
      <c r="C7" s="210">
        <v>134</v>
      </c>
      <c r="D7" s="68">
        <f t="shared" si="0"/>
        <v>4.3619791666666661</v>
      </c>
      <c r="E7" s="141">
        <v>131</v>
      </c>
      <c r="F7" s="141">
        <v>3</v>
      </c>
      <c r="G7" s="141">
        <v>0</v>
      </c>
      <c r="H7" s="141">
        <v>0</v>
      </c>
    </row>
    <row r="8" spans="1:8">
      <c r="B8" s="211" t="s">
        <v>547</v>
      </c>
      <c r="C8" s="210">
        <v>1</v>
      </c>
      <c r="D8" s="68">
        <f t="shared" si="0"/>
        <v>3.2552083333333329E-2</v>
      </c>
      <c r="E8" s="141">
        <v>1</v>
      </c>
      <c r="F8" s="141">
        <v>0</v>
      </c>
      <c r="G8" s="141">
        <v>0</v>
      </c>
      <c r="H8" s="141">
        <v>0</v>
      </c>
    </row>
    <row r="9" spans="1:8" ht="24">
      <c r="B9" s="211" t="s">
        <v>548</v>
      </c>
      <c r="C9" s="210">
        <v>18</v>
      </c>
      <c r="D9" s="68">
        <f t="shared" si="0"/>
        <v>0.5859375</v>
      </c>
      <c r="E9" s="141">
        <v>17</v>
      </c>
      <c r="F9" s="141">
        <v>0</v>
      </c>
      <c r="G9" s="141">
        <v>1</v>
      </c>
      <c r="H9" s="141">
        <v>0</v>
      </c>
    </row>
    <row r="10" spans="1:8" ht="24">
      <c r="B10" s="211" t="s">
        <v>549</v>
      </c>
      <c r="C10" s="210">
        <v>70</v>
      </c>
      <c r="D10" s="68">
        <f t="shared" si="0"/>
        <v>2.278645833333333</v>
      </c>
      <c r="E10" s="141">
        <v>70</v>
      </c>
      <c r="F10" s="141">
        <v>0</v>
      </c>
      <c r="G10" s="141">
        <v>0</v>
      </c>
      <c r="H10" s="141">
        <v>0</v>
      </c>
    </row>
    <row r="11" spans="1:8" ht="24">
      <c r="B11" s="211" t="s">
        <v>550</v>
      </c>
      <c r="C11" s="210">
        <v>14</v>
      </c>
      <c r="D11" s="68">
        <f t="shared" si="0"/>
        <v>0.45572916666666669</v>
      </c>
      <c r="E11" s="141">
        <v>14</v>
      </c>
      <c r="F11" s="141">
        <v>0</v>
      </c>
      <c r="G11" s="141">
        <v>0</v>
      </c>
      <c r="H11" s="141">
        <v>0</v>
      </c>
    </row>
    <row r="12" spans="1:8" ht="24">
      <c r="B12" s="211" t="s">
        <v>551</v>
      </c>
      <c r="C12" s="210">
        <v>386</v>
      </c>
      <c r="D12" s="68">
        <f t="shared" si="0"/>
        <v>12.565104166666666</v>
      </c>
      <c r="E12" s="141">
        <v>386</v>
      </c>
      <c r="F12" s="141">
        <v>0</v>
      </c>
      <c r="G12" s="141">
        <v>0</v>
      </c>
      <c r="H12" s="141">
        <v>0</v>
      </c>
    </row>
    <row r="13" spans="1:8" ht="24">
      <c r="B13" s="211" t="s">
        <v>552</v>
      </c>
      <c r="C13" s="210">
        <v>122</v>
      </c>
      <c r="D13" s="68">
        <f t="shared" si="0"/>
        <v>3.9713541666666665</v>
      </c>
      <c r="E13" s="141">
        <v>122</v>
      </c>
      <c r="F13" s="141">
        <v>0</v>
      </c>
      <c r="G13" s="141">
        <v>0</v>
      </c>
      <c r="H13" s="141">
        <v>0</v>
      </c>
    </row>
    <row r="14" spans="1:8" ht="24">
      <c r="B14" s="211" t="s">
        <v>553</v>
      </c>
      <c r="C14" s="210">
        <v>59</v>
      </c>
      <c r="D14" s="68">
        <f t="shared" si="0"/>
        <v>1.9205729166666667</v>
      </c>
      <c r="E14" s="141">
        <v>59</v>
      </c>
      <c r="F14" s="141">
        <v>0</v>
      </c>
      <c r="G14" s="141">
        <v>0</v>
      </c>
      <c r="H14" s="141">
        <v>0</v>
      </c>
    </row>
    <row r="15" spans="1:8">
      <c r="B15" s="211" t="s">
        <v>554</v>
      </c>
      <c r="C15" s="210">
        <v>10</v>
      </c>
      <c r="D15" s="68">
        <f t="shared" si="0"/>
        <v>0.32552083333333337</v>
      </c>
      <c r="E15" s="141">
        <v>10</v>
      </c>
      <c r="F15" s="141">
        <v>0</v>
      </c>
      <c r="G15" s="141">
        <v>0</v>
      </c>
      <c r="H15" s="141">
        <v>0</v>
      </c>
    </row>
    <row r="16" spans="1:8" ht="24">
      <c r="B16" s="211" t="s">
        <v>555</v>
      </c>
      <c r="C16" s="210">
        <v>12</v>
      </c>
      <c r="D16" s="68">
        <f t="shared" si="0"/>
        <v>0.390625</v>
      </c>
      <c r="E16" s="141">
        <v>11</v>
      </c>
      <c r="F16" s="141">
        <v>1</v>
      </c>
      <c r="G16" s="141">
        <v>0</v>
      </c>
      <c r="H16" s="141">
        <v>0</v>
      </c>
    </row>
    <row r="17" spans="2:8">
      <c r="B17" s="211" t="s">
        <v>556</v>
      </c>
      <c r="C17" s="210">
        <v>2</v>
      </c>
      <c r="D17" s="68">
        <f t="shared" si="0"/>
        <v>6.5104166666666657E-2</v>
      </c>
      <c r="E17" s="141">
        <v>2</v>
      </c>
      <c r="F17" s="141">
        <v>0</v>
      </c>
      <c r="G17" s="141">
        <v>0</v>
      </c>
      <c r="H17" s="141">
        <v>0</v>
      </c>
    </row>
    <row r="18" spans="2:8" ht="24">
      <c r="B18" s="211" t="s">
        <v>557</v>
      </c>
      <c r="C18" s="210">
        <v>17</v>
      </c>
      <c r="D18" s="68">
        <f t="shared" si="0"/>
        <v>0.55338541666666674</v>
      </c>
      <c r="E18" s="141">
        <v>16</v>
      </c>
      <c r="F18" s="141">
        <v>0</v>
      </c>
      <c r="G18" s="141">
        <v>0</v>
      </c>
      <c r="H18" s="141">
        <v>1</v>
      </c>
    </row>
    <row r="19" spans="2:8">
      <c r="B19" s="211" t="s">
        <v>558</v>
      </c>
      <c r="C19" s="210">
        <v>170</v>
      </c>
      <c r="D19" s="68">
        <f t="shared" si="0"/>
        <v>5.5338541666666661</v>
      </c>
      <c r="E19" s="141">
        <v>170</v>
      </c>
      <c r="F19" s="141">
        <v>0</v>
      </c>
      <c r="G19" s="141">
        <v>0</v>
      </c>
      <c r="H19" s="141">
        <v>0</v>
      </c>
    </row>
    <row r="20" spans="2:8">
      <c r="B20" s="211" t="s">
        <v>559</v>
      </c>
      <c r="C20" s="210">
        <v>196</v>
      </c>
      <c r="D20" s="68">
        <f t="shared" si="0"/>
        <v>6.380208333333333</v>
      </c>
      <c r="E20" s="141">
        <v>196</v>
      </c>
      <c r="F20" s="141">
        <v>0</v>
      </c>
      <c r="G20" s="141">
        <v>0</v>
      </c>
      <c r="H20" s="141">
        <v>0</v>
      </c>
    </row>
    <row r="21" spans="2:8">
      <c r="B21" s="211" t="s">
        <v>560</v>
      </c>
      <c r="C21" s="210">
        <v>242</v>
      </c>
      <c r="D21" s="68">
        <f t="shared" si="0"/>
        <v>7.877604166666667</v>
      </c>
      <c r="E21" s="141">
        <v>241</v>
      </c>
      <c r="F21" s="141">
        <v>1</v>
      </c>
      <c r="G21" s="141">
        <v>0</v>
      </c>
      <c r="H21" s="141">
        <v>0</v>
      </c>
    </row>
    <row r="22" spans="2:8">
      <c r="B22" s="211" t="s">
        <v>561</v>
      </c>
      <c r="C22" s="210">
        <v>476</v>
      </c>
      <c r="D22" s="68">
        <f t="shared" si="0"/>
        <v>15.494791666666666</v>
      </c>
      <c r="E22" s="141">
        <v>471</v>
      </c>
      <c r="F22" s="141">
        <v>5</v>
      </c>
      <c r="G22" s="141">
        <v>0</v>
      </c>
      <c r="H22" s="141">
        <v>0</v>
      </c>
    </row>
    <row r="23" spans="2:8">
      <c r="B23" s="211" t="s">
        <v>562</v>
      </c>
      <c r="C23" s="210">
        <v>163</v>
      </c>
      <c r="D23" s="68">
        <f t="shared" si="0"/>
        <v>5.3059895833333339</v>
      </c>
      <c r="E23" s="141">
        <v>163</v>
      </c>
      <c r="F23" s="141">
        <v>0</v>
      </c>
      <c r="G23" s="141">
        <v>0</v>
      </c>
      <c r="H23" s="141">
        <v>0</v>
      </c>
    </row>
    <row r="24" spans="2:8" ht="24">
      <c r="B24" s="211" t="s">
        <v>563</v>
      </c>
      <c r="C24" s="210">
        <v>10</v>
      </c>
      <c r="D24" s="68">
        <f t="shared" si="0"/>
        <v>0.32552083333333337</v>
      </c>
      <c r="E24" s="141">
        <v>10</v>
      </c>
      <c r="F24" s="141">
        <v>0</v>
      </c>
      <c r="G24" s="141">
        <v>0</v>
      </c>
      <c r="H24" s="141">
        <v>0</v>
      </c>
    </row>
    <row r="25" spans="2:8" ht="24">
      <c r="B25" s="211" t="s">
        <v>564</v>
      </c>
      <c r="C25" s="210">
        <v>42</v>
      </c>
      <c r="D25" s="68">
        <f t="shared" si="0"/>
        <v>1.3671875</v>
      </c>
      <c r="E25" s="141">
        <v>42</v>
      </c>
      <c r="F25" s="141">
        <v>0</v>
      </c>
      <c r="G25" s="141">
        <v>0</v>
      </c>
      <c r="H25" s="141">
        <v>0</v>
      </c>
    </row>
    <row r="26" spans="2:8">
      <c r="B26" s="211" t="s">
        <v>565</v>
      </c>
      <c r="C26" s="210">
        <v>11</v>
      </c>
      <c r="D26" s="68">
        <f t="shared" si="0"/>
        <v>0.35807291666666663</v>
      </c>
      <c r="E26" s="141">
        <v>11</v>
      </c>
      <c r="F26" s="141">
        <v>0</v>
      </c>
      <c r="G26" s="141">
        <v>0</v>
      </c>
      <c r="H26" s="141">
        <v>0</v>
      </c>
    </row>
    <row r="27" spans="2:8">
      <c r="B27" s="211" t="s">
        <v>566</v>
      </c>
      <c r="C27" s="210">
        <v>338</v>
      </c>
      <c r="D27" s="68">
        <f t="shared" si="0"/>
        <v>11.002604166666668</v>
      </c>
      <c r="E27" s="141">
        <v>336</v>
      </c>
      <c r="F27" s="141">
        <v>2</v>
      </c>
      <c r="G27" s="141">
        <v>0</v>
      </c>
      <c r="H27" s="141">
        <v>0</v>
      </c>
    </row>
    <row r="28" spans="2:8">
      <c r="B28" s="211" t="s">
        <v>567</v>
      </c>
      <c r="C28" s="210">
        <v>165</v>
      </c>
      <c r="D28" s="68">
        <f t="shared" si="0"/>
        <v>5.37109375</v>
      </c>
      <c r="E28" s="141">
        <v>164</v>
      </c>
      <c r="F28" s="141">
        <v>1</v>
      </c>
      <c r="G28" s="141">
        <v>0</v>
      </c>
      <c r="H28" s="141">
        <v>0</v>
      </c>
    </row>
    <row r="29" spans="2:8">
      <c r="B29" s="211" t="s">
        <v>568</v>
      </c>
      <c r="C29" s="210">
        <v>154</v>
      </c>
      <c r="D29" s="68">
        <f t="shared" si="0"/>
        <v>5.0130208333333339</v>
      </c>
      <c r="E29" s="141">
        <v>154</v>
      </c>
      <c r="F29" s="141">
        <v>0</v>
      </c>
      <c r="G29" s="141">
        <v>0</v>
      </c>
      <c r="H29" s="141">
        <v>0</v>
      </c>
    </row>
    <row r="30" spans="2:8">
      <c r="B30" s="211" t="s">
        <v>569</v>
      </c>
      <c r="C30" s="210">
        <v>24</v>
      </c>
      <c r="D30" s="68">
        <f t="shared" si="0"/>
        <v>0.78125</v>
      </c>
      <c r="E30" s="141">
        <v>24</v>
      </c>
      <c r="F30" s="141">
        <v>0</v>
      </c>
      <c r="G30" s="141">
        <v>0</v>
      </c>
      <c r="H30" s="141">
        <v>0</v>
      </c>
    </row>
    <row r="31" spans="2:8" ht="24">
      <c r="B31" s="211" t="s">
        <v>570</v>
      </c>
      <c r="C31" s="210">
        <v>6</v>
      </c>
      <c r="D31" s="68">
        <f t="shared" si="0"/>
        <v>0.1953125</v>
      </c>
      <c r="E31" s="141">
        <v>6</v>
      </c>
      <c r="F31" s="141">
        <v>0</v>
      </c>
      <c r="G31" s="141">
        <v>0</v>
      </c>
      <c r="H31" s="141">
        <v>0</v>
      </c>
    </row>
    <row r="32" spans="2:8" ht="24">
      <c r="B32" s="211" t="s">
        <v>571</v>
      </c>
      <c r="C32" s="210">
        <v>34</v>
      </c>
      <c r="D32" s="68">
        <f t="shared" si="0"/>
        <v>1.1067708333333335</v>
      </c>
      <c r="E32" s="141">
        <v>34</v>
      </c>
      <c r="F32" s="141">
        <v>0</v>
      </c>
      <c r="G32" s="141">
        <v>0</v>
      </c>
      <c r="H32" s="141">
        <v>0</v>
      </c>
    </row>
    <row r="33" spans="1:8">
      <c r="B33" s="211" t="s">
        <v>572</v>
      </c>
      <c r="C33" s="210">
        <v>3</v>
      </c>
      <c r="D33" s="68">
        <f t="shared" si="0"/>
        <v>9.765625E-2</v>
      </c>
      <c r="E33" s="141">
        <v>3</v>
      </c>
      <c r="F33" s="141">
        <v>0</v>
      </c>
      <c r="G33" s="141">
        <v>0</v>
      </c>
      <c r="H33" s="141">
        <v>0</v>
      </c>
    </row>
    <row r="34" spans="1:8">
      <c r="B34" s="211" t="s">
        <v>573</v>
      </c>
      <c r="C34" s="210">
        <v>55</v>
      </c>
      <c r="D34" s="68">
        <f t="shared" si="0"/>
        <v>1.7903645833333333</v>
      </c>
      <c r="E34" s="141">
        <v>51</v>
      </c>
      <c r="F34" s="141">
        <v>3</v>
      </c>
      <c r="G34" s="141">
        <v>0</v>
      </c>
      <c r="H34" s="141">
        <v>1</v>
      </c>
    </row>
    <row r="35" spans="1:8" ht="24">
      <c r="B35" s="211" t="s">
        <v>574</v>
      </c>
      <c r="C35" s="210">
        <v>103</v>
      </c>
      <c r="D35" s="68">
        <f t="shared" si="0"/>
        <v>3.3528645833333335</v>
      </c>
      <c r="E35" s="141">
        <v>103</v>
      </c>
      <c r="F35" s="141">
        <v>0</v>
      </c>
      <c r="G35" s="141">
        <v>0</v>
      </c>
      <c r="H35" s="141">
        <v>0</v>
      </c>
    </row>
    <row r="36" spans="1:8">
      <c r="B36" s="142" t="s">
        <v>1</v>
      </c>
      <c r="C36" s="105">
        <v>3072</v>
      </c>
      <c r="D36" s="76">
        <f t="shared" si="0"/>
        <v>100</v>
      </c>
      <c r="E36" s="105">
        <v>3050</v>
      </c>
      <c r="F36" s="143">
        <v>18</v>
      </c>
      <c r="G36" s="143">
        <v>1</v>
      </c>
      <c r="H36" s="143">
        <v>3</v>
      </c>
    </row>
    <row r="41" spans="1:8">
      <c r="A41" s="303" t="s">
        <v>654</v>
      </c>
      <c r="B41" s="303"/>
      <c r="C41" s="303"/>
      <c r="D41" s="303"/>
      <c r="E41" s="303"/>
      <c r="F41" s="303"/>
      <c r="G41" s="303"/>
    </row>
    <row r="42" spans="1:8" ht="15.75" thickBot="1">
      <c r="A42" s="195" t="s">
        <v>607</v>
      </c>
      <c r="B42" s="196"/>
      <c r="C42" s="196"/>
      <c r="D42" s="196"/>
      <c r="E42" s="196"/>
      <c r="F42" s="196"/>
      <c r="G42" s="196"/>
    </row>
    <row r="43" spans="1:8" ht="15.75" thickTop="1">
      <c r="A43" s="304" t="s">
        <v>21</v>
      </c>
      <c r="B43" s="305"/>
      <c r="C43" s="308" t="s">
        <v>2</v>
      </c>
      <c r="D43" s="309"/>
      <c r="E43" s="309"/>
      <c r="F43" s="309"/>
      <c r="G43" s="310" t="s">
        <v>3</v>
      </c>
    </row>
    <row r="44" spans="1:8" ht="15.75" thickBot="1">
      <c r="A44" s="306"/>
      <c r="B44" s="307"/>
      <c r="C44" s="197" t="s">
        <v>4</v>
      </c>
      <c r="D44" s="198" t="s">
        <v>5</v>
      </c>
      <c r="E44" s="198" t="s">
        <v>6</v>
      </c>
      <c r="F44" s="198" t="s">
        <v>7</v>
      </c>
      <c r="G44" s="311"/>
    </row>
    <row r="45" spans="1:8" ht="15.75" thickTop="1">
      <c r="A45" s="296" t="s">
        <v>655</v>
      </c>
      <c r="B45" s="199" t="s">
        <v>543</v>
      </c>
      <c r="C45" s="200">
        <v>2</v>
      </c>
      <c r="D45" s="201">
        <v>0</v>
      </c>
      <c r="E45" s="201">
        <v>0</v>
      </c>
      <c r="F45" s="201">
        <v>0</v>
      </c>
      <c r="G45" s="202">
        <v>2</v>
      </c>
    </row>
    <row r="46" spans="1:8" ht="24">
      <c r="A46" s="297"/>
      <c r="B46" s="203" t="s">
        <v>544</v>
      </c>
      <c r="C46" s="204">
        <v>8</v>
      </c>
      <c r="D46" s="205">
        <v>2</v>
      </c>
      <c r="E46" s="205">
        <v>0</v>
      </c>
      <c r="F46" s="205">
        <v>1</v>
      </c>
      <c r="G46" s="206">
        <v>11</v>
      </c>
    </row>
    <row r="47" spans="1:8">
      <c r="A47" s="297"/>
      <c r="B47" s="203" t="s">
        <v>545</v>
      </c>
      <c r="C47" s="204">
        <v>22</v>
      </c>
      <c r="D47" s="205">
        <v>0</v>
      </c>
      <c r="E47" s="205">
        <v>0</v>
      </c>
      <c r="F47" s="205">
        <v>0</v>
      </c>
      <c r="G47" s="206">
        <v>22</v>
      </c>
    </row>
    <row r="48" spans="1:8">
      <c r="A48" s="297"/>
      <c r="B48" s="203" t="s">
        <v>546</v>
      </c>
      <c r="C48" s="204">
        <v>131</v>
      </c>
      <c r="D48" s="205">
        <v>3</v>
      </c>
      <c r="E48" s="205">
        <v>0</v>
      </c>
      <c r="F48" s="205">
        <v>0</v>
      </c>
      <c r="G48" s="206">
        <v>134</v>
      </c>
    </row>
    <row r="49" spans="1:7">
      <c r="A49" s="297"/>
      <c r="B49" s="203" t="s">
        <v>547</v>
      </c>
      <c r="C49" s="204">
        <v>1</v>
      </c>
      <c r="D49" s="205">
        <v>0</v>
      </c>
      <c r="E49" s="205">
        <v>0</v>
      </c>
      <c r="F49" s="205">
        <v>0</v>
      </c>
      <c r="G49" s="206">
        <v>1</v>
      </c>
    </row>
    <row r="50" spans="1:7" ht="24">
      <c r="A50" s="297"/>
      <c r="B50" s="203" t="s">
        <v>548</v>
      </c>
      <c r="C50" s="204">
        <v>17</v>
      </c>
      <c r="D50" s="205">
        <v>0</v>
      </c>
      <c r="E50" s="205">
        <v>1</v>
      </c>
      <c r="F50" s="205">
        <v>0</v>
      </c>
      <c r="G50" s="206">
        <v>18</v>
      </c>
    </row>
    <row r="51" spans="1:7" ht="24">
      <c r="A51" s="297"/>
      <c r="B51" s="203" t="s">
        <v>549</v>
      </c>
      <c r="C51" s="204">
        <v>70</v>
      </c>
      <c r="D51" s="205">
        <v>0</v>
      </c>
      <c r="E51" s="205">
        <v>0</v>
      </c>
      <c r="F51" s="205">
        <v>0</v>
      </c>
      <c r="G51" s="206">
        <v>70</v>
      </c>
    </row>
    <row r="52" spans="1:7" ht="24">
      <c r="A52" s="297"/>
      <c r="B52" s="203" t="s">
        <v>550</v>
      </c>
      <c r="C52" s="204">
        <v>14</v>
      </c>
      <c r="D52" s="205">
        <v>0</v>
      </c>
      <c r="E52" s="205">
        <v>0</v>
      </c>
      <c r="F52" s="205">
        <v>0</v>
      </c>
      <c r="G52" s="206">
        <v>14</v>
      </c>
    </row>
    <row r="53" spans="1:7" ht="24">
      <c r="A53" s="297"/>
      <c r="B53" s="203" t="s">
        <v>551</v>
      </c>
      <c r="C53" s="204">
        <v>386</v>
      </c>
      <c r="D53" s="205">
        <v>0</v>
      </c>
      <c r="E53" s="205">
        <v>0</v>
      </c>
      <c r="F53" s="205">
        <v>0</v>
      </c>
      <c r="G53" s="206">
        <v>386</v>
      </c>
    </row>
    <row r="54" spans="1:7" ht="24">
      <c r="A54" s="297"/>
      <c r="B54" s="203" t="s">
        <v>552</v>
      </c>
      <c r="C54" s="204">
        <v>122</v>
      </c>
      <c r="D54" s="205">
        <v>0</v>
      </c>
      <c r="E54" s="205">
        <v>0</v>
      </c>
      <c r="F54" s="205">
        <v>0</v>
      </c>
      <c r="G54" s="206">
        <v>122</v>
      </c>
    </row>
    <row r="55" spans="1:7" ht="24">
      <c r="A55" s="297"/>
      <c r="B55" s="203" t="s">
        <v>553</v>
      </c>
      <c r="C55" s="204">
        <v>59</v>
      </c>
      <c r="D55" s="205">
        <v>0</v>
      </c>
      <c r="E55" s="205">
        <v>0</v>
      </c>
      <c r="F55" s="205">
        <v>0</v>
      </c>
      <c r="G55" s="206">
        <v>59</v>
      </c>
    </row>
    <row r="56" spans="1:7">
      <c r="A56" s="297"/>
      <c r="B56" s="203" t="s">
        <v>554</v>
      </c>
      <c r="C56" s="204">
        <v>10</v>
      </c>
      <c r="D56" s="205">
        <v>0</v>
      </c>
      <c r="E56" s="205">
        <v>0</v>
      </c>
      <c r="F56" s="205">
        <v>0</v>
      </c>
      <c r="G56" s="206">
        <v>10</v>
      </c>
    </row>
    <row r="57" spans="1:7" ht="24">
      <c r="A57" s="297"/>
      <c r="B57" s="203" t="s">
        <v>555</v>
      </c>
      <c r="C57" s="204">
        <v>11</v>
      </c>
      <c r="D57" s="205">
        <v>1</v>
      </c>
      <c r="E57" s="205">
        <v>0</v>
      </c>
      <c r="F57" s="205">
        <v>0</v>
      </c>
      <c r="G57" s="206">
        <v>12</v>
      </c>
    </row>
    <row r="58" spans="1:7">
      <c r="A58" s="297"/>
      <c r="B58" s="203" t="s">
        <v>556</v>
      </c>
      <c r="C58" s="204">
        <v>2</v>
      </c>
      <c r="D58" s="205">
        <v>0</v>
      </c>
      <c r="E58" s="205">
        <v>0</v>
      </c>
      <c r="F58" s="205">
        <v>0</v>
      </c>
      <c r="G58" s="206">
        <v>2</v>
      </c>
    </row>
    <row r="59" spans="1:7" ht="24">
      <c r="A59" s="297"/>
      <c r="B59" s="203" t="s">
        <v>557</v>
      </c>
      <c r="C59" s="204">
        <v>16</v>
      </c>
      <c r="D59" s="205">
        <v>0</v>
      </c>
      <c r="E59" s="205">
        <v>0</v>
      </c>
      <c r="F59" s="205">
        <v>1</v>
      </c>
      <c r="G59" s="206">
        <v>17</v>
      </c>
    </row>
    <row r="60" spans="1:7">
      <c r="A60" s="297"/>
      <c r="B60" s="203" t="s">
        <v>558</v>
      </c>
      <c r="C60" s="204">
        <v>170</v>
      </c>
      <c r="D60" s="205">
        <v>0</v>
      </c>
      <c r="E60" s="205">
        <v>0</v>
      </c>
      <c r="F60" s="205">
        <v>0</v>
      </c>
      <c r="G60" s="206">
        <v>170</v>
      </c>
    </row>
    <row r="61" spans="1:7">
      <c r="A61" s="297"/>
      <c r="B61" s="203" t="s">
        <v>559</v>
      </c>
      <c r="C61" s="204">
        <v>196</v>
      </c>
      <c r="D61" s="205">
        <v>0</v>
      </c>
      <c r="E61" s="205">
        <v>0</v>
      </c>
      <c r="F61" s="205">
        <v>0</v>
      </c>
      <c r="G61" s="206">
        <v>196</v>
      </c>
    </row>
    <row r="62" spans="1:7">
      <c r="A62" s="297"/>
      <c r="B62" s="203" t="s">
        <v>560</v>
      </c>
      <c r="C62" s="204">
        <v>241</v>
      </c>
      <c r="D62" s="205">
        <v>1</v>
      </c>
      <c r="E62" s="205">
        <v>0</v>
      </c>
      <c r="F62" s="205">
        <v>0</v>
      </c>
      <c r="G62" s="206">
        <v>242</v>
      </c>
    </row>
    <row r="63" spans="1:7">
      <c r="A63" s="297"/>
      <c r="B63" s="203" t="s">
        <v>561</v>
      </c>
      <c r="C63" s="204">
        <v>471</v>
      </c>
      <c r="D63" s="205">
        <v>5</v>
      </c>
      <c r="E63" s="205">
        <v>0</v>
      </c>
      <c r="F63" s="205">
        <v>0</v>
      </c>
      <c r="G63" s="206">
        <v>476</v>
      </c>
    </row>
    <row r="64" spans="1:7">
      <c r="A64" s="297"/>
      <c r="B64" s="203" t="s">
        <v>562</v>
      </c>
      <c r="C64" s="204">
        <v>163</v>
      </c>
      <c r="D64" s="205">
        <v>0</v>
      </c>
      <c r="E64" s="205">
        <v>0</v>
      </c>
      <c r="F64" s="205">
        <v>0</v>
      </c>
      <c r="G64" s="206">
        <v>163</v>
      </c>
    </row>
    <row r="65" spans="1:7" ht="24">
      <c r="A65" s="297"/>
      <c r="B65" s="203" t="s">
        <v>563</v>
      </c>
      <c r="C65" s="204">
        <v>10</v>
      </c>
      <c r="D65" s="205">
        <v>0</v>
      </c>
      <c r="E65" s="205">
        <v>0</v>
      </c>
      <c r="F65" s="205">
        <v>0</v>
      </c>
      <c r="G65" s="206">
        <v>10</v>
      </c>
    </row>
    <row r="66" spans="1:7" ht="24">
      <c r="A66" s="297"/>
      <c r="B66" s="203" t="s">
        <v>564</v>
      </c>
      <c r="C66" s="204">
        <v>42</v>
      </c>
      <c r="D66" s="205">
        <v>0</v>
      </c>
      <c r="E66" s="205">
        <v>0</v>
      </c>
      <c r="F66" s="205">
        <v>0</v>
      </c>
      <c r="G66" s="206">
        <v>42</v>
      </c>
    </row>
    <row r="67" spans="1:7">
      <c r="A67" s="297"/>
      <c r="B67" s="203" t="s">
        <v>565</v>
      </c>
      <c r="C67" s="204">
        <v>11</v>
      </c>
      <c r="D67" s="205">
        <v>0</v>
      </c>
      <c r="E67" s="205">
        <v>0</v>
      </c>
      <c r="F67" s="205">
        <v>0</v>
      </c>
      <c r="G67" s="206">
        <v>11</v>
      </c>
    </row>
    <row r="68" spans="1:7">
      <c r="A68" s="297"/>
      <c r="B68" s="203" t="s">
        <v>566</v>
      </c>
      <c r="C68" s="204">
        <v>336</v>
      </c>
      <c r="D68" s="205">
        <v>2</v>
      </c>
      <c r="E68" s="205">
        <v>0</v>
      </c>
      <c r="F68" s="205">
        <v>0</v>
      </c>
      <c r="G68" s="206">
        <v>338</v>
      </c>
    </row>
    <row r="69" spans="1:7">
      <c r="A69" s="297"/>
      <c r="B69" s="203" t="s">
        <v>567</v>
      </c>
      <c r="C69" s="204">
        <v>164</v>
      </c>
      <c r="D69" s="205">
        <v>1</v>
      </c>
      <c r="E69" s="205">
        <v>0</v>
      </c>
      <c r="F69" s="205">
        <v>0</v>
      </c>
      <c r="G69" s="206">
        <v>165</v>
      </c>
    </row>
    <row r="70" spans="1:7">
      <c r="A70" s="297"/>
      <c r="B70" s="203" t="s">
        <v>568</v>
      </c>
      <c r="C70" s="204">
        <v>154</v>
      </c>
      <c r="D70" s="205">
        <v>0</v>
      </c>
      <c r="E70" s="205">
        <v>0</v>
      </c>
      <c r="F70" s="205">
        <v>0</v>
      </c>
      <c r="G70" s="206">
        <v>154</v>
      </c>
    </row>
    <row r="71" spans="1:7">
      <c r="A71" s="297"/>
      <c r="B71" s="203" t="s">
        <v>569</v>
      </c>
      <c r="C71" s="204">
        <v>24</v>
      </c>
      <c r="D71" s="205">
        <v>0</v>
      </c>
      <c r="E71" s="205">
        <v>0</v>
      </c>
      <c r="F71" s="205">
        <v>0</v>
      </c>
      <c r="G71" s="206">
        <v>24</v>
      </c>
    </row>
    <row r="72" spans="1:7" ht="24">
      <c r="A72" s="297"/>
      <c r="B72" s="203" t="s">
        <v>570</v>
      </c>
      <c r="C72" s="204">
        <v>6</v>
      </c>
      <c r="D72" s="205">
        <v>0</v>
      </c>
      <c r="E72" s="205">
        <v>0</v>
      </c>
      <c r="F72" s="205">
        <v>0</v>
      </c>
      <c r="G72" s="206">
        <v>6</v>
      </c>
    </row>
    <row r="73" spans="1:7" ht="24">
      <c r="A73" s="297"/>
      <c r="B73" s="203" t="s">
        <v>571</v>
      </c>
      <c r="C73" s="204">
        <v>34</v>
      </c>
      <c r="D73" s="205">
        <v>0</v>
      </c>
      <c r="E73" s="205">
        <v>0</v>
      </c>
      <c r="F73" s="205">
        <v>0</v>
      </c>
      <c r="G73" s="206">
        <v>34</v>
      </c>
    </row>
    <row r="74" spans="1:7">
      <c r="A74" s="297"/>
      <c r="B74" s="203" t="s">
        <v>572</v>
      </c>
      <c r="C74" s="204">
        <v>3</v>
      </c>
      <c r="D74" s="205">
        <v>0</v>
      </c>
      <c r="E74" s="205">
        <v>0</v>
      </c>
      <c r="F74" s="205">
        <v>0</v>
      </c>
      <c r="G74" s="206">
        <v>3</v>
      </c>
    </row>
    <row r="75" spans="1:7">
      <c r="A75" s="297"/>
      <c r="B75" s="203" t="s">
        <v>573</v>
      </c>
      <c r="C75" s="204">
        <v>51</v>
      </c>
      <c r="D75" s="205">
        <v>3</v>
      </c>
      <c r="E75" s="205">
        <v>0</v>
      </c>
      <c r="F75" s="205">
        <v>1</v>
      </c>
      <c r="G75" s="206">
        <v>55</v>
      </c>
    </row>
    <row r="76" spans="1:7" ht="24">
      <c r="A76" s="297"/>
      <c r="B76" s="203" t="s">
        <v>574</v>
      </c>
      <c r="C76" s="204">
        <v>103</v>
      </c>
      <c r="D76" s="205">
        <v>0</v>
      </c>
      <c r="E76" s="205">
        <v>0</v>
      </c>
      <c r="F76" s="205">
        <v>0</v>
      </c>
      <c r="G76" s="206">
        <v>103</v>
      </c>
    </row>
    <row r="77" spans="1:7" ht="15.75" thickBot="1">
      <c r="A77" s="298" t="s">
        <v>3</v>
      </c>
      <c r="B77" s="299"/>
      <c r="C77" s="207">
        <v>3050</v>
      </c>
      <c r="D77" s="208">
        <v>18</v>
      </c>
      <c r="E77" s="208">
        <v>1</v>
      </c>
      <c r="F77" s="208">
        <v>3</v>
      </c>
      <c r="G77" s="209">
        <v>3072</v>
      </c>
    </row>
  </sheetData>
  <mergeCells count="7">
    <mergeCell ref="A45:A76"/>
    <mergeCell ref="A77:B77"/>
    <mergeCell ref="B2:H2"/>
    <mergeCell ref="A41:G41"/>
    <mergeCell ref="A43:B44"/>
    <mergeCell ref="C43:F43"/>
    <mergeCell ref="G43:G4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tabSelected="1" topLeftCell="B1" workbookViewId="0">
      <selection activeCell="I18" sqref="I18"/>
    </sheetView>
  </sheetViews>
  <sheetFormatPr baseColWidth="10" defaultRowHeight="15"/>
  <sheetData>
    <row r="1" spans="1:21" ht="15.75" customHeight="1"/>
    <row r="2" spans="1:21">
      <c r="A2" s="146"/>
      <c r="B2" s="316" t="s">
        <v>659</v>
      </c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  <c r="R2" s="317"/>
    </row>
    <row r="3" spans="1:21">
      <c r="B3" s="181"/>
      <c r="C3" s="318">
        <v>2012</v>
      </c>
      <c r="D3" s="318"/>
      <c r="E3" s="318"/>
      <c r="F3" s="318"/>
      <c r="G3" s="318">
        <v>2013</v>
      </c>
      <c r="H3" s="318"/>
      <c r="I3" s="318"/>
      <c r="J3" s="318"/>
      <c r="K3" s="318">
        <v>2014</v>
      </c>
      <c r="L3" s="318"/>
      <c r="M3" s="318"/>
      <c r="N3" s="318"/>
      <c r="O3" s="318">
        <v>2015</v>
      </c>
      <c r="P3" s="318"/>
      <c r="Q3" s="318"/>
      <c r="R3" s="318"/>
    </row>
    <row r="4" spans="1:21">
      <c r="B4" s="181" t="s">
        <v>683</v>
      </c>
      <c r="C4" s="181" t="s">
        <v>3</v>
      </c>
      <c r="D4" s="181" t="s">
        <v>4</v>
      </c>
      <c r="E4" s="181" t="s">
        <v>684</v>
      </c>
      <c r="F4" s="181" t="s">
        <v>7</v>
      </c>
      <c r="G4" s="181" t="s">
        <v>3</v>
      </c>
      <c r="H4" s="181" t="s">
        <v>4</v>
      </c>
      <c r="I4" s="181" t="s">
        <v>684</v>
      </c>
      <c r="J4" s="181" t="s">
        <v>7</v>
      </c>
      <c r="K4" s="181" t="s">
        <v>3</v>
      </c>
      <c r="L4" s="181" t="s">
        <v>4</v>
      </c>
      <c r="M4" s="181" t="s">
        <v>684</v>
      </c>
      <c r="N4" s="181" t="s">
        <v>7</v>
      </c>
      <c r="O4" s="181" t="s">
        <v>3</v>
      </c>
      <c r="P4" s="181" t="s">
        <v>4</v>
      </c>
      <c r="Q4" s="181" t="s">
        <v>684</v>
      </c>
      <c r="R4" s="181" t="s">
        <v>7</v>
      </c>
    </row>
    <row r="5" spans="1:21">
      <c r="B5" s="1" t="s">
        <v>685</v>
      </c>
      <c r="C5" s="251">
        <v>4332.4200913242012</v>
      </c>
      <c r="D5" s="252">
        <v>4317.8082191780823</v>
      </c>
      <c r="E5" s="252">
        <v>10.958904109589042</v>
      </c>
      <c r="F5" s="252">
        <v>3.6529680365296806</v>
      </c>
      <c r="G5" s="251">
        <v>4647.780659602844</v>
      </c>
      <c r="H5" s="252">
        <v>4627.6749033248216</v>
      </c>
      <c r="I5" s="252">
        <v>16.754796898351998</v>
      </c>
      <c r="J5" s="252">
        <v>3.3509593796703996</v>
      </c>
      <c r="K5" s="251">
        <v>4756.6576740273322</v>
      </c>
      <c r="L5" s="252">
        <v>4728.4282516295443</v>
      </c>
      <c r="M5" s="252">
        <v>20.387916176180454</v>
      </c>
      <c r="N5" s="252">
        <v>7.841506221607867</v>
      </c>
      <c r="O5" s="251">
        <v>5435.7475599278996</v>
      </c>
      <c r="P5" s="252">
        <v>5419.5126364526868</v>
      </c>
      <c r="Q5" s="252">
        <v>11.80721707288167</v>
      </c>
      <c r="R5" s="252">
        <v>4.4277064023306263</v>
      </c>
      <c r="S5" s="253"/>
      <c r="T5" s="253"/>
      <c r="U5" s="253"/>
    </row>
    <row r="6" spans="1:21">
      <c r="B6" s="258" t="s">
        <v>686</v>
      </c>
      <c r="C6" s="251">
        <v>4475.1590847706539</v>
      </c>
      <c r="D6" s="252">
        <v>4437.3359960787766</v>
      </c>
      <c r="E6" s="252">
        <v>36.103857387700238</v>
      </c>
      <c r="F6" s="252">
        <v>1.7192313041762022</v>
      </c>
      <c r="G6" s="251">
        <v>4637.0331450897693</v>
      </c>
      <c r="H6" s="252">
        <v>4607.0599270416606</v>
      </c>
      <c r="I6" s="252">
        <v>22.920696154436122</v>
      </c>
      <c r="J6" s="252">
        <v>7.0525218936726528</v>
      </c>
      <c r="K6" s="251">
        <v>4773.203975265079</v>
      </c>
      <c r="L6" s="252">
        <v>4733.1223062504405</v>
      </c>
      <c r="M6" s="252">
        <v>34.853625230121061</v>
      </c>
      <c r="N6" s="252">
        <v>5.2280437845181593</v>
      </c>
      <c r="O6" s="251">
        <v>5159.793185008315</v>
      </c>
      <c r="P6" s="252">
        <v>5122.8415411052601</v>
      </c>
      <c r="Q6" s="252">
        <v>31.912783370819653</v>
      </c>
      <c r="R6" s="252">
        <v>5.0388605322346827</v>
      </c>
      <c r="S6" s="253"/>
      <c r="T6" s="253"/>
      <c r="U6" s="253"/>
    </row>
    <row r="7" spans="1:21">
      <c r="B7" s="1" t="s">
        <v>687</v>
      </c>
      <c r="C7" s="251">
        <v>5370.0748741868174</v>
      </c>
      <c r="D7" s="252">
        <v>5288.8468508797905</v>
      </c>
      <c r="E7" s="252">
        <v>76.715355345525978</v>
      </c>
      <c r="F7" s="252">
        <v>4.5126679615015277</v>
      </c>
      <c r="G7" s="251">
        <v>4792.8107838242631</v>
      </c>
      <c r="H7" s="252">
        <v>4749.6323082943154</v>
      </c>
      <c r="I7" s="252">
        <v>43.178475529948322</v>
      </c>
      <c r="J7" s="252">
        <v>0</v>
      </c>
      <c r="K7" s="251">
        <v>5063.8429146048502</v>
      </c>
      <c r="L7" s="252">
        <v>5004.204507687662</v>
      </c>
      <c r="M7" s="252">
        <v>54.216733561079771</v>
      </c>
      <c r="N7" s="252">
        <v>5.4216733561079762</v>
      </c>
      <c r="O7" s="251">
        <v>5844.9294096773374</v>
      </c>
      <c r="P7" s="252">
        <v>5758.7509188147924</v>
      </c>
      <c r="Q7" s="252">
        <v>65.901198894887585</v>
      </c>
      <c r="R7" s="252">
        <v>20.277291967657721</v>
      </c>
      <c r="S7" s="253"/>
      <c r="T7" s="253"/>
      <c r="U7" s="253"/>
    </row>
    <row r="8" spans="1:21">
      <c r="B8" s="1" t="s">
        <v>688</v>
      </c>
      <c r="C8" s="251">
        <v>1950.9679018055162</v>
      </c>
      <c r="D8" s="252">
        <v>1936.4832743220945</v>
      </c>
      <c r="E8" s="252">
        <v>11.884822550500004</v>
      </c>
      <c r="F8" s="252">
        <v>2.599804932921876</v>
      </c>
      <c r="G8" s="251">
        <v>2074.2486723236807</v>
      </c>
      <c r="H8" s="252">
        <v>2062.3651556276845</v>
      </c>
      <c r="I8" s="252">
        <v>7.666784965158679</v>
      </c>
      <c r="J8" s="252">
        <v>4.2167317308372727</v>
      </c>
      <c r="K8" s="251">
        <v>2196.7901690803301</v>
      </c>
      <c r="L8" s="252">
        <v>2184.391661199425</v>
      </c>
      <c r="M8" s="252">
        <v>10.144233720740365</v>
      </c>
      <c r="N8" s="252">
        <v>2.2542741601645253</v>
      </c>
      <c r="O8" s="251">
        <v>2336.0081428015778</v>
      </c>
      <c r="P8" s="252">
        <v>2322.2690452274469</v>
      </c>
      <c r="Q8" s="252">
        <v>10.846655979577053</v>
      </c>
      <c r="R8" s="252">
        <v>2.8924415945538806</v>
      </c>
      <c r="S8" s="253"/>
      <c r="T8" s="253"/>
      <c r="U8" s="253"/>
    </row>
    <row r="9" spans="1:21">
      <c r="B9" s="1" t="s">
        <v>3</v>
      </c>
      <c r="C9" s="251">
        <v>2823.9565099815168</v>
      </c>
      <c r="D9" s="252">
        <v>2802.4392375723037</v>
      </c>
      <c r="E9" s="252">
        <v>18.79669773678361</v>
      </c>
      <c r="F9" s="252">
        <v>2.7205746724292066</v>
      </c>
      <c r="G9" s="251">
        <v>2956.8337891290644</v>
      </c>
      <c r="H9" s="252">
        <v>2939.6531775200083</v>
      </c>
      <c r="I9" s="252">
        <v>12.885458706791614</v>
      </c>
      <c r="J9" s="252">
        <v>4.2951529022638715</v>
      </c>
      <c r="K9" s="251">
        <v>3093.7643753266311</v>
      </c>
      <c r="L9" s="252">
        <v>3072.8156003801828</v>
      </c>
      <c r="M9" s="252">
        <v>17.251932308839656</v>
      </c>
      <c r="N9" s="252">
        <v>3.6968426376084973</v>
      </c>
      <c r="O9" s="251">
        <v>3392.1001483751684</v>
      </c>
      <c r="P9" s="252">
        <v>3371.325925182392</v>
      </c>
      <c r="Q9" s="252">
        <v>16.524950266981822</v>
      </c>
      <c r="R9" s="252">
        <v>4.2492729257953261</v>
      </c>
      <c r="S9" s="253"/>
      <c r="T9" s="253"/>
      <c r="U9" s="253"/>
    </row>
    <row r="10" spans="1:21" ht="41.25" customHeight="1" thickBot="1">
      <c r="B10" s="315" t="s">
        <v>689</v>
      </c>
      <c r="C10" s="315"/>
      <c r="D10" s="315"/>
      <c r="E10" s="315"/>
      <c r="F10" s="315"/>
      <c r="G10" s="315"/>
      <c r="H10" s="315"/>
    </row>
    <row r="13" spans="1:21" ht="30.75" customHeight="1">
      <c r="A13" s="146"/>
      <c r="B13" s="312" t="s">
        <v>660</v>
      </c>
      <c r="C13" s="313"/>
      <c r="D13" s="313"/>
      <c r="E13" s="313"/>
      <c r="F13" s="313"/>
      <c r="G13" s="313"/>
      <c r="H13" s="314"/>
    </row>
    <row r="14" spans="1:21" ht="30">
      <c r="B14" s="214" t="s">
        <v>683</v>
      </c>
      <c r="C14" s="254" t="s">
        <v>690</v>
      </c>
      <c r="D14" s="214" t="s">
        <v>691</v>
      </c>
      <c r="E14" s="255" t="s">
        <v>692</v>
      </c>
    </row>
    <row r="15" spans="1:21">
      <c r="B15" s="1" t="s">
        <v>685</v>
      </c>
      <c r="C15" s="256">
        <v>5637.3565066268138</v>
      </c>
      <c r="D15" s="252">
        <v>4882.0943797860282</v>
      </c>
      <c r="E15" s="256">
        <v>5435.7475599278996</v>
      </c>
    </row>
    <row r="16" spans="1:21">
      <c r="B16" s="258" t="s">
        <v>686</v>
      </c>
      <c r="C16" s="256">
        <v>5719.7483036965059</v>
      </c>
      <c r="D16" s="252">
        <v>3597.197878353591</v>
      </c>
      <c r="E16" s="252">
        <v>5159.793185008316</v>
      </c>
    </row>
    <row r="17" spans="2:8">
      <c r="B17" s="1" t="s">
        <v>687</v>
      </c>
      <c r="C17" s="256">
        <v>6422.1050996354988</v>
      </c>
      <c r="D17" s="252">
        <v>612.32612489411849</v>
      </c>
      <c r="E17" s="252">
        <v>5844.9294096773365</v>
      </c>
    </row>
    <row r="18" spans="2:8">
      <c r="B18" s="1" t="s">
        <v>688</v>
      </c>
      <c r="C18" s="256">
        <v>3098.6146560917059</v>
      </c>
      <c r="D18" s="252">
        <v>1692.8534658042265</v>
      </c>
      <c r="E18" s="252">
        <v>2336.0081428015769</v>
      </c>
    </row>
    <row r="19" spans="2:8">
      <c r="B19" s="181" t="s">
        <v>1</v>
      </c>
      <c r="C19" s="257">
        <v>4360.268613403884</v>
      </c>
      <c r="D19" s="251">
        <v>2152.905483197299</v>
      </c>
      <c r="E19" s="251">
        <v>3392.1001483751675</v>
      </c>
    </row>
    <row r="20" spans="2:8" ht="46.5" customHeight="1" thickBot="1">
      <c r="B20" s="315" t="s">
        <v>689</v>
      </c>
      <c r="C20" s="315"/>
      <c r="D20" s="315"/>
      <c r="E20" s="315"/>
      <c r="F20" s="315"/>
      <c r="G20" s="315"/>
      <c r="H20" s="315"/>
    </row>
  </sheetData>
  <mergeCells count="8">
    <mergeCell ref="B13:H13"/>
    <mergeCell ref="B20:H20"/>
    <mergeCell ref="B2:R2"/>
    <mergeCell ref="C3:F3"/>
    <mergeCell ref="G3:J3"/>
    <mergeCell ref="K3:N3"/>
    <mergeCell ref="O3:R3"/>
    <mergeCell ref="B10:H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workbookViewId="0">
      <selection activeCell="B32" sqref="B32:H32"/>
    </sheetView>
  </sheetViews>
  <sheetFormatPr baseColWidth="10" defaultColWidth="9.140625" defaultRowHeight="15"/>
  <cols>
    <col min="2" max="2" width="30.28515625" style="9" customWidth="1"/>
    <col min="3" max="3" width="9.5703125" customWidth="1"/>
  </cols>
  <sheetData>
    <row r="1" spans="1:10" ht="23.25">
      <c r="B1" s="240" t="s">
        <v>662</v>
      </c>
      <c r="C1" s="34"/>
      <c r="D1" s="34"/>
      <c r="E1" s="34"/>
      <c r="F1" s="34"/>
      <c r="G1" s="34"/>
      <c r="H1" s="34"/>
    </row>
    <row r="2" spans="1:10">
      <c r="B2" s="246"/>
      <c r="C2" s="175"/>
      <c r="D2" s="175"/>
      <c r="E2" s="175"/>
      <c r="F2" s="175"/>
      <c r="G2" s="175"/>
      <c r="H2" s="175"/>
      <c r="I2" s="175"/>
      <c r="J2" s="175"/>
    </row>
    <row r="3" spans="1:10">
      <c r="B3" s="187"/>
      <c r="C3" s="175"/>
      <c r="D3" s="175"/>
      <c r="E3" s="175"/>
      <c r="F3" s="175"/>
      <c r="G3" s="175"/>
      <c r="H3" s="175"/>
      <c r="I3" s="175"/>
      <c r="J3" s="175"/>
    </row>
    <row r="4" spans="1:10">
      <c r="A4" s="146"/>
      <c r="B4" s="262" t="s">
        <v>656</v>
      </c>
      <c r="C4" s="263"/>
      <c r="D4" s="263"/>
      <c r="E4" s="263"/>
      <c r="F4" s="263"/>
      <c r="G4" s="264"/>
      <c r="H4" s="175"/>
      <c r="I4" s="175"/>
      <c r="J4" s="175"/>
    </row>
    <row r="5" spans="1:10">
      <c r="B5" s="214" t="s">
        <v>663</v>
      </c>
      <c r="C5" s="181" t="s">
        <v>0</v>
      </c>
      <c r="D5" s="175"/>
      <c r="E5" s="175"/>
      <c r="F5" s="175"/>
      <c r="G5" s="175"/>
      <c r="H5" s="175"/>
      <c r="I5" s="175"/>
      <c r="J5" s="175"/>
    </row>
    <row r="6" spans="1:10">
      <c r="B6" s="241">
        <v>2001</v>
      </c>
      <c r="C6" s="242">
        <v>9399</v>
      </c>
      <c r="D6" s="175"/>
      <c r="E6" s="175"/>
      <c r="F6" s="175"/>
      <c r="G6" s="175"/>
      <c r="H6" s="175"/>
      <c r="I6" s="175"/>
      <c r="J6" s="175"/>
    </row>
    <row r="7" spans="1:10">
      <c r="B7" s="241">
        <v>2002</v>
      </c>
      <c r="C7" s="242">
        <v>8554</v>
      </c>
      <c r="D7" s="175"/>
      <c r="E7" s="175"/>
      <c r="F7" s="175"/>
      <c r="G7" s="175"/>
      <c r="H7" s="175"/>
      <c r="I7" s="175"/>
      <c r="J7" s="175"/>
    </row>
    <row r="8" spans="1:10">
      <c r="B8" s="241">
        <v>2003</v>
      </c>
      <c r="C8" s="212">
        <v>6739</v>
      </c>
      <c r="D8" s="175"/>
      <c r="E8" s="175"/>
      <c r="F8" s="175"/>
      <c r="G8" s="175"/>
      <c r="H8" s="175"/>
      <c r="I8" s="175"/>
      <c r="J8" s="175"/>
    </row>
    <row r="9" spans="1:10">
      <c r="B9" s="243">
        <v>2004</v>
      </c>
      <c r="C9" s="242">
        <v>6687</v>
      </c>
      <c r="D9" s="175"/>
      <c r="E9" s="175"/>
      <c r="F9" s="175"/>
      <c r="G9" s="175"/>
      <c r="H9" s="175"/>
      <c r="I9" s="175"/>
      <c r="J9" s="175"/>
    </row>
    <row r="10" spans="1:10">
      <c r="B10" s="241">
        <v>2005</v>
      </c>
      <c r="C10" s="242">
        <v>7134</v>
      </c>
      <c r="D10" s="175"/>
      <c r="E10" s="175"/>
      <c r="F10" s="175"/>
      <c r="G10" s="175"/>
      <c r="H10" s="175"/>
      <c r="I10" s="175"/>
      <c r="J10" s="175"/>
    </row>
    <row r="11" spans="1:10">
      <c r="B11" s="243">
        <v>2006</v>
      </c>
      <c r="C11" s="242">
        <v>7311</v>
      </c>
      <c r="D11" s="175"/>
      <c r="E11" s="175"/>
      <c r="F11" s="175"/>
      <c r="G11" s="175"/>
      <c r="H11" s="175"/>
      <c r="I11" s="175"/>
      <c r="J11" s="175"/>
    </row>
    <row r="12" spans="1:10">
      <c r="B12" s="241">
        <v>2007</v>
      </c>
      <c r="C12" s="242">
        <v>7267</v>
      </c>
      <c r="D12" s="175"/>
      <c r="E12" s="175"/>
      <c r="F12" s="175"/>
      <c r="G12" s="175"/>
      <c r="H12" s="175"/>
      <c r="I12" s="175"/>
      <c r="J12" s="175"/>
    </row>
    <row r="13" spans="1:10">
      <c r="B13" s="243">
        <v>2008</v>
      </c>
      <c r="C13" s="244">
        <v>5813</v>
      </c>
      <c r="D13" s="175"/>
      <c r="E13" s="175"/>
      <c r="F13" s="175"/>
      <c r="G13" s="175"/>
      <c r="H13" s="175"/>
      <c r="I13" s="175"/>
      <c r="J13" s="175"/>
    </row>
    <row r="14" spans="1:10">
      <c r="B14" s="241">
        <v>2009</v>
      </c>
      <c r="C14" s="242">
        <v>3946</v>
      </c>
      <c r="D14" s="175"/>
      <c r="E14" s="175"/>
      <c r="F14" s="175"/>
      <c r="G14" s="175"/>
      <c r="H14" s="175"/>
      <c r="I14" s="175"/>
      <c r="J14" s="175"/>
    </row>
    <row r="15" spans="1:10">
      <c r="B15" s="243">
        <v>2010</v>
      </c>
      <c r="C15" s="242">
        <v>3612</v>
      </c>
      <c r="D15" s="175"/>
      <c r="E15" s="175"/>
      <c r="F15" s="175"/>
      <c r="G15" s="175"/>
      <c r="H15" s="175"/>
      <c r="I15" s="175"/>
      <c r="J15" s="175"/>
    </row>
    <row r="16" spans="1:10">
      <c r="B16" s="241">
        <v>2011</v>
      </c>
      <c r="C16" s="242">
        <v>3280</v>
      </c>
      <c r="D16" s="175"/>
      <c r="E16" s="175"/>
      <c r="F16" s="175"/>
      <c r="G16" s="175"/>
      <c r="H16" s="175"/>
      <c r="I16" s="175"/>
      <c r="J16" s="175"/>
    </row>
    <row r="17" spans="1:10">
      <c r="B17" s="243">
        <v>2012</v>
      </c>
      <c r="C17" s="242">
        <v>2603</v>
      </c>
      <c r="D17" s="175"/>
      <c r="E17" s="175"/>
      <c r="F17" s="175"/>
      <c r="G17" s="175"/>
      <c r="H17" s="175"/>
      <c r="I17" s="175"/>
      <c r="J17" s="175"/>
    </row>
    <row r="18" spans="1:10">
      <c r="B18" s="241">
        <v>2013</v>
      </c>
      <c r="C18" s="242">
        <v>2630</v>
      </c>
      <c r="D18" s="175"/>
      <c r="E18" s="175"/>
      <c r="F18" s="175"/>
      <c r="G18" s="175"/>
      <c r="H18" s="175"/>
      <c r="I18" s="175"/>
      <c r="J18" s="175"/>
    </row>
    <row r="19" spans="1:10">
      <c r="B19" s="243">
        <v>2014</v>
      </c>
      <c r="C19" s="242">
        <v>2739</v>
      </c>
      <c r="D19" s="175"/>
      <c r="E19" s="175"/>
      <c r="F19" s="175"/>
      <c r="G19" s="175"/>
      <c r="H19" s="175"/>
      <c r="I19" s="175"/>
      <c r="J19" s="175"/>
    </row>
    <row r="20" spans="1:10">
      <c r="B20" s="241">
        <v>2015</v>
      </c>
      <c r="C20" s="242">
        <v>3072</v>
      </c>
      <c r="D20" s="175"/>
      <c r="E20" s="175"/>
      <c r="F20" s="175"/>
      <c r="G20" s="175"/>
      <c r="H20" s="175"/>
      <c r="I20" s="175"/>
      <c r="J20" s="175"/>
    </row>
    <row r="21" spans="1:10" ht="18">
      <c r="B21" s="245"/>
      <c r="C21" s="175"/>
      <c r="D21" s="175"/>
      <c r="E21" s="175"/>
      <c r="F21" s="175"/>
      <c r="G21" s="175"/>
      <c r="H21" s="175"/>
      <c r="I21" s="175"/>
      <c r="J21" s="175"/>
    </row>
    <row r="22" spans="1:10" ht="18">
      <c r="B22" s="245"/>
      <c r="C22" s="175"/>
      <c r="D22" s="175"/>
      <c r="E22" s="175"/>
      <c r="F22" s="175"/>
      <c r="G22" s="175"/>
      <c r="H22" s="175"/>
      <c r="I22" s="175"/>
      <c r="J22" s="175"/>
    </row>
    <row r="23" spans="1:10" ht="12.75" customHeight="1">
      <c r="A23" s="146"/>
      <c r="B23" s="265" t="s">
        <v>8</v>
      </c>
      <c r="C23" s="266"/>
      <c r="D23" s="266"/>
      <c r="E23" s="266"/>
      <c r="F23" s="266"/>
      <c r="G23" s="266"/>
      <c r="H23" s="267"/>
      <c r="I23" s="175"/>
      <c r="J23" s="175"/>
    </row>
    <row r="24" spans="1:10">
      <c r="B24" s="11" t="s">
        <v>9</v>
      </c>
      <c r="C24" s="12" t="s">
        <v>10</v>
      </c>
      <c r="D24" s="12" t="s">
        <v>11</v>
      </c>
      <c r="E24" s="12" t="s">
        <v>4</v>
      </c>
      <c r="F24" s="12" t="s">
        <v>12</v>
      </c>
      <c r="G24" s="12" t="s">
        <v>22</v>
      </c>
      <c r="H24" s="12" t="s">
        <v>7</v>
      </c>
      <c r="I24" s="175"/>
      <c r="J24" s="175"/>
    </row>
    <row r="25" spans="1:10" ht="24.75">
      <c r="B25" s="5" t="s">
        <v>13</v>
      </c>
      <c r="C25" s="21">
        <v>3072</v>
      </c>
      <c r="D25" s="22">
        <f>C25/$C$29*100</f>
        <v>35.946641703721042</v>
      </c>
      <c r="E25" s="23">
        <v>3050</v>
      </c>
      <c r="F25" s="24">
        <v>18</v>
      </c>
      <c r="G25" s="24">
        <v>1</v>
      </c>
      <c r="H25" s="33">
        <v>3</v>
      </c>
      <c r="I25" s="175"/>
      <c r="J25" s="175"/>
    </row>
    <row r="26" spans="1:10">
      <c r="B26" s="5" t="s">
        <v>606</v>
      </c>
      <c r="C26" s="25">
        <v>285</v>
      </c>
      <c r="D26" s="22">
        <f t="shared" ref="D26:D29" si="0">C26/$C$29*100</f>
        <v>3.3348935174350571</v>
      </c>
      <c r="E26" s="24">
        <v>281</v>
      </c>
      <c r="F26" s="24">
        <v>4</v>
      </c>
      <c r="G26" s="24">
        <v>0</v>
      </c>
      <c r="H26" s="33">
        <v>0</v>
      </c>
      <c r="I26" s="175"/>
      <c r="J26" s="175"/>
    </row>
    <row r="27" spans="1:10">
      <c r="B27" s="4" t="s">
        <v>1</v>
      </c>
      <c r="C27" s="26">
        <f>SUM(C25:C26)</f>
        <v>3357</v>
      </c>
      <c r="D27" s="22">
        <f t="shared" si="0"/>
        <v>39.281535221156091</v>
      </c>
      <c r="E27" s="26">
        <f>E25+E26</f>
        <v>3331</v>
      </c>
      <c r="F27" s="27">
        <f>F25+F26</f>
        <v>22</v>
      </c>
      <c r="G27" s="28">
        <f>SUM(G25:G26)</f>
        <v>1</v>
      </c>
      <c r="H27" s="28">
        <f>SUM(H25:H26)</f>
        <v>3</v>
      </c>
      <c r="I27" s="175"/>
      <c r="J27" s="175"/>
    </row>
    <row r="28" spans="1:10">
      <c r="B28" s="5" t="s">
        <v>14</v>
      </c>
      <c r="C28" s="29">
        <v>5189</v>
      </c>
      <c r="D28" s="22">
        <f t="shared" si="0"/>
        <v>60.718464778843909</v>
      </c>
      <c r="E28" s="30" t="s">
        <v>15</v>
      </c>
      <c r="F28" s="30" t="s">
        <v>15</v>
      </c>
      <c r="G28" s="31" t="s">
        <v>15</v>
      </c>
      <c r="H28" s="33"/>
      <c r="I28" s="175"/>
      <c r="J28" s="175"/>
    </row>
    <row r="29" spans="1:10">
      <c r="B29" s="4" t="s">
        <v>16</v>
      </c>
      <c r="C29" s="26">
        <f>C27+C28</f>
        <v>8546</v>
      </c>
      <c r="D29" s="144">
        <f t="shared" si="0"/>
        <v>100</v>
      </c>
      <c r="E29" s="26"/>
      <c r="F29" s="32"/>
      <c r="G29" s="28"/>
      <c r="H29" s="28"/>
      <c r="I29" s="175"/>
      <c r="J29" s="175"/>
    </row>
    <row r="30" spans="1:10">
      <c r="B30" s="35"/>
      <c r="C30" s="36"/>
      <c r="D30" s="37"/>
      <c r="E30" s="36"/>
      <c r="F30" s="38"/>
      <c r="G30" s="39"/>
      <c r="H30" s="39"/>
      <c r="I30" s="175"/>
      <c r="J30" s="175"/>
    </row>
    <row r="31" spans="1:10">
      <c r="C31" s="10"/>
      <c r="H31" s="3"/>
      <c r="I31" s="175"/>
      <c r="J31" s="175"/>
    </row>
    <row r="32" spans="1:10" ht="17.25" customHeight="1">
      <c r="A32" s="146"/>
      <c r="B32" s="268" t="s">
        <v>17</v>
      </c>
      <c r="C32" s="269"/>
      <c r="D32" s="269"/>
      <c r="E32" s="269"/>
      <c r="F32" s="269"/>
      <c r="G32" s="269"/>
      <c r="H32" s="270"/>
      <c r="I32" s="175"/>
      <c r="J32" s="175"/>
    </row>
    <row r="33" spans="2:8">
      <c r="B33" s="11" t="s">
        <v>9</v>
      </c>
      <c r="C33" s="12" t="s">
        <v>10</v>
      </c>
      <c r="D33" s="12" t="s">
        <v>11</v>
      </c>
      <c r="E33" s="12" t="s">
        <v>4</v>
      </c>
      <c r="F33" s="12" t="s">
        <v>12</v>
      </c>
      <c r="G33" s="12" t="s">
        <v>6</v>
      </c>
      <c r="H33" s="12" t="s">
        <v>7</v>
      </c>
    </row>
    <row r="34" spans="2:8">
      <c r="B34" s="13" t="s">
        <v>18</v>
      </c>
      <c r="C34" s="14">
        <v>2956</v>
      </c>
      <c r="D34" s="6">
        <f>C34*100/$C$37</f>
        <v>96.223958333333329</v>
      </c>
      <c r="E34" s="15">
        <v>2936</v>
      </c>
      <c r="F34" s="7">
        <v>16</v>
      </c>
      <c r="G34" s="7">
        <v>1</v>
      </c>
      <c r="H34" s="1">
        <v>3</v>
      </c>
    </row>
    <row r="35" spans="2:8" ht="24">
      <c r="B35" s="13" t="s">
        <v>19</v>
      </c>
      <c r="C35" s="14">
        <v>59</v>
      </c>
      <c r="D35" s="6">
        <f t="shared" ref="D35:D37" si="1">C35*100/$C$37</f>
        <v>1.9205729166666667</v>
      </c>
      <c r="E35" s="7">
        <v>58</v>
      </c>
      <c r="F35" s="7">
        <v>1</v>
      </c>
      <c r="G35" s="7">
        <v>0</v>
      </c>
      <c r="H35" s="1">
        <v>0</v>
      </c>
    </row>
    <row r="36" spans="2:8">
      <c r="B36" s="13" t="s">
        <v>20</v>
      </c>
      <c r="C36" s="14">
        <v>57</v>
      </c>
      <c r="D36" s="6">
        <f t="shared" si="1"/>
        <v>1.85546875</v>
      </c>
      <c r="E36" s="7">
        <v>56</v>
      </c>
      <c r="F36" s="7">
        <v>1</v>
      </c>
      <c r="G36" s="7">
        <v>0</v>
      </c>
      <c r="H36" s="1">
        <v>0</v>
      </c>
    </row>
    <row r="37" spans="2:8">
      <c r="B37" s="16" t="s">
        <v>1</v>
      </c>
      <c r="C37" s="17">
        <v>3072</v>
      </c>
      <c r="D37" s="8">
        <f t="shared" si="1"/>
        <v>100</v>
      </c>
      <c r="E37" s="26">
        <v>3050</v>
      </c>
      <c r="F37" s="26">
        <v>18</v>
      </c>
      <c r="G37" s="26">
        <v>1</v>
      </c>
      <c r="H37" s="26">
        <v>3</v>
      </c>
    </row>
    <row r="38" spans="2:8">
      <c r="B38" s="18"/>
      <c r="C38" s="19"/>
      <c r="D38" s="20"/>
      <c r="E38" s="19"/>
      <c r="F38" s="19"/>
      <c r="G38" s="19"/>
    </row>
  </sheetData>
  <mergeCells count="3">
    <mergeCell ref="B4:G4"/>
    <mergeCell ref="B23:H23"/>
    <mergeCell ref="B32:H3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2"/>
  <sheetViews>
    <sheetView workbookViewId="0">
      <selection activeCell="B9" sqref="B9:H9"/>
    </sheetView>
  </sheetViews>
  <sheetFormatPr baseColWidth="10" defaultColWidth="9.140625" defaultRowHeight="15"/>
  <cols>
    <col min="2" max="2" width="27.140625" customWidth="1"/>
  </cols>
  <sheetData>
    <row r="2" spans="1:8" ht="15" customHeight="1">
      <c r="B2" s="268" t="s">
        <v>35</v>
      </c>
      <c r="C2" s="269"/>
      <c r="D2" s="269"/>
      <c r="E2" s="269"/>
      <c r="F2" s="269"/>
      <c r="G2" s="269"/>
      <c r="H2" s="270"/>
    </row>
    <row r="3" spans="1:8">
      <c r="A3" s="146"/>
      <c r="B3" s="41" t="s">
        <v>36</v>
      </c>
      <c r="C3" s="12" t="s">
        <v>10</v>
      </c>
      <c r="D3" s="12" t="s">
        <v>11</v>
      </c>
      <c r="E3" s="12" t="s">
        <v>4</v>
      </c>
      <c r="F3" s="12" t="s">
        <v>12</v>
      </c>
      <c r="G3" s="12" t="s">
        <v>6</v>
      </c>
      <c r="H3" s="12" t="s">
        <v>7</v>
      </c>
    </row>
    <row r="4" spans="1:8">
      <c r="B4" s="43" t="s">
        <v>37</v>
      </c>
      <c r="C4" s="44">
        <v>2507</v>
      </c>
      <c r="D4" s="45">
        <f>C4/C$6</f>
        <v>0.81608072916666663</v>
      </c>
      <c r="E4" s="48">
        <v>2486</v>
      </c>
      <c r="F4" s="46">
        <v>17</v>
      </c>
      <c r="G4" s="46">
        <v>1</v>
      </c>
      <c r="H4" s="46">
        <v>3</v>
      </c>
    </row>
    <row r="5" spans="1:8">
      <c r="B5" s="43" t="s">
        <v>38</v>
      </c>
      <c r="C5" s="44">
        <v>565</v>
      </c>
      <c r="D5" s="45">
        <f t="shared" ref="D5:D6" si="0">C5/C$6</f>
        <v>0.18391927083333334</v>
      </c>
      <c r="E5" s="46">
        <v>564</v>
      </c>
      <c r="F5" s="46">
        <v>1</v>
      </c>
      <c r="G5" s="46">
        <v>0</v>
      </c>
      <c r="H5" s="46">
        <v>0</v>
      </c>
    </row>
    <row r="6" spans="1:8">
      <c r="B6" s="49" t="s">
        <v>1</v>
      </c>
      <c r="C6" s="50">
        <v>3072</v>
      </c>
      <c r="D6" s="45">
        <f t="shared" si="0"/>
        <v>1</v>
      </c>
      <c r="E6" s="50">
        <v>3050</v>
      </c>
      <c r="F6" s="52">
        <v>18</v>
      </c>
      <c r="G6" s="52">
        <v>1</v>
      </c>
      <c r="H6" s="52">
        <v>3</v>
      </c>
    </row>
    <row r="7" spans="1:8">
      <c r="B7" s="40"/>
      <c r="C7" s="40"/>
      <c r="D7" s="40"/>
      <c r="E7" s="40"/>
      <c r="F7" s="40"/>
      <c r="G7" s="40"/>
      <c r="H7" s="40"/>
    </row>
    <row r="8" spans="1:8" ht="16.5" customHeight="1">
      <c r="A8" s="175"/>
      <c r="B8" s="40"/>
      <c r="C8" s="40"/>
      <c r="D8" s="40"/>
      <c r="E8" s="40"/>
      <c r="F8" s="40"/>
      <c r="G8" s="40"/>
      <c r="H8" s="40"/>
    </row>
    <row r="9" spans="1:8" ht="15.75" customHeight="1">
      <c r="B9" s="268" t="s">
        <v>693</v>
      </c>
      <c r="C9" s="269"/>
      <c r="D9" s="269"/>
      <c r="E9" s="269"/>
      <c r="F9" s="269"/>
      <c r="G9" s="269"/>
      <c r="H9" s="270"/>
    </row>
    <row r="10" spans="1:8">
      <c r="A10" s="146"/>
      <c r="B10" s="11" t="s">
        <v>39</v>
      </c>
      <c r="C10" s="12" t="s">
        <v>10</v>
      </c>
      <c r="D10" s="12" t="s">
        <v>11</v>
      </c>
      <c r="E10" s="12" t="s">
        <v>4</v>
      </c>
      <c r="F10" s="12" t="s">
        <v>12</v>
      </c>
      <c r="G10" s="12" t="s">
        <v>6</v>
      </c>
      <c r="H10" s="12" t="s">
        <v>7</v>
      </c>
    </row>
    <row r="11" spans="1:8">
      <c r="B11" s="43" t="s">
        <v>24</v>
      </c>
      <c r="C11" s="47">
        <v>32</v>
      </c>
      <c r="D11" s="45">
        <f>C11/C$22</f>
        <v>1.0416666666666666E-2</v>
      </c>
      <c r="E11" s="46">
        <v>32</v>
      </c>
      <c r="F11" s="46">
        <v>0</v>
      </c>
      <c r="G11" s="46">
        <v>0</v>
      </c>
      <c r="H11" s="46">
        <v>0</v>
      </c>
    </row>
    <row r="12" spans="1:8">
      <c r="B12" s="43" t="s">
        <v>25</v>
      </c>
      <c r="C12" s="47">
        <v>197</v>
      </c>
      <c r="D12" s="45">
        <f t="shared" ref="D12:D22" si="1">C12/C$22</f>
        <v>6.4127604166666671E-2</v>
      </c>
      <c r="E12" s="46">
        <v>197</v>
      </c>
      <c r="F12" s="46">
        <v>0</v>
      </c>
      <c r="G12" s="46">
        <v>0</v>
      </c>
      <c r="H12" s="46">
        <v>0</v>
      </c>
    </row>
    <row r="13" spans="1:8">
      <c r="B13" s="43" t="s">
        <v>26</v>
      </c>
      <c r="C13" s="47">
        <v>348</v>
      </c>
      <c r="D13" s="45">
        <f t="shared" si="1"/>
        <v>0.11328125</v>
      </c>
      <c r="E13" s="46">
        <v>348</v>
      </c>
      <c r="F13" s="46">
        <v>0</v>
      </c>
      <c r="G13" s="46">
        <v>0</v>
      </c>
      <c r="H13" s="46">
        <v>0</v>
      </c>
    </row>
    <row r="14" spans="1:8">
      <c r="B14" s="43" t="s">
        <v>27</v>
      </c>
      <c r="C14" s="47">
        <v>454</v>
      </c>
      <c r="D14" s="45">
        <f t="shared" si="1"/>
        <v>0.14778645833333334</v>
      </c>
      <c r="E14" s="46">
        <v>453</v>
      </c>
      <c r="F14" s="46">
        <v>0</v>
      </c>
      <c r="G14" s="46">
        <v>0</v>
      </c>
      <c r="H14" s="46">
        <v>1</v>
      </c>
    </row>
    <row r="15" spans="1:8">
      <c r="B15" s="43" t="s">
        <v>28</v>
      </c>
      <c r="C15" s="47">
        <v>517</v>
      </c>
      <c r="D15" s="45">
        <f t="shared" si="1"/>
        <v>0.16829427083333334</v>
      </c>
      <c r="E15" s="46">
        <v>512</v>
      </c>
      <c r="F15" s="46">
        <v>5</v>
      </c>
      <c r="G15" s="46">
        <v>0</v>
      </c>
      <c r="H15" s="46">
        <v>0</v>
      </c>
    </row>
    <row r="16" spans="1:8">
      <c r="B16" s="43" t="s">
        <v>29</v>
      </c>
      <c r="C16" s="47">
        <v>486</v>
      </c>
      <c r="D16" s="45">
        <f t="shared" si="1"/>
        <v>0.158203125</v>
      </c>
      <c r="E16" s="46">
        <v>482</v>
      </c>
      <c r="F16" s="46">
        <v>3</v>
      </c>
      <c r="G16" s="46">
        <v>1</v>
      </c>
      <c r="H16" s="46">
        <v>0</v>
      </c>
    </row>
    <row r="17" spans="2:8">
      <c r="B17" s="43" t="s">
        <v>30</v>
      </c>
      <c r="C17" s="47">
        <v>405</v>
      </c>
      <c r="D17" s="45">
        <f t="shared" si="1"/>
        <v>0.1318359375</v>
      </c>
      <c r="E17" s="46">
        <v>401</v>
      </c>
      <c r="F17" s="46">
        <v>3</v>
      </c>
      <c r="G17" s="46">
        <v>0</v>
      </c>
      <c r="H17" s="46">
        <v>1</v>
      </c>
    </row>
    <row r="18" spans="2:8">
      <c r="B18" s="43" t="s">
        <v>31</v>
      </c>
      <c r="C18" s="47">
        <v>313</v>
      </c>
      <c r="D18" s="45">
        <f t="shared" si="1"/>
        <v>0.10188802083333333</v>
      </c>
      <c r="E18" s="46">
        <v>309</v>
      </c>
      <c r="F18" s="46">
        <v>3</v>
      </c>
      <c r="G18" s="46">
        <v>0</v>
      </c>
      <c r="H18" s="46">
        <v>1</v>
      </c>
    </row>
    <row r="19" spans="2:8">
      <c r="B19" s="43" t="s">
        <v>32</v>
      </c>
      <c r="C19" s="47">
        <v>226</v>
      </c>
      <c r="D19" s="45">
        <f t="shared" si="1"/>
        <v>7.3567708333333329E-2</v>
      </c>
      <c r="E19" s="46">
        <v>222</v>
      </c>
      <c r="F19" s="46">
        <v>4</v>
      </c>
      <c r="G19" s="46">
        <v>0</v>
      </c>
      <c r="H19" s="46">
        <v>0</v>
      </c>
    </row>
    <row r="20" spans="2:8">
      <c r="B20" s="43" t="s">
        <v>33</v>
      </c>
      <c r="C20" s="47">
        <v>92</v>
      </c>
      <c r="D20" s="45">
        <f t="shared" si="1"/>
        <v>2.9947916666666668E-2</v>
      </c>
      <c r="E20" s="46">
        <v>92</v>
      </c>
      <c r="F20" s="46">
        <v>0</v>
      </c>
      <c r="G20" s="46">
        <v>0</v>
      </c>
      <c r="H20" s="46">
        <v>0</v>
      </c>
    </row>
    <row r="21" spans="2:8">
      <c r="B21" s="43" t="s">
        <v>34</v>
      </c>
      <c r="C21" s="47">
        <v>2</v>
      </c>
      <c r="D21" s="45">
        <f t="shared" si="1"/>
        <v>6.5104166666666663E-4</v>
      </c>
      <c r="E21" s="46">
        <v>2</v>
      </c>
      <c r="F21" s="46">
        <v>0</v>
      </c>
      <c r="G21" s="46">
        <v>0</v>
      </c>
      <c r="H21" s="46">
        <v>0</v>
      </c>
    </row>
    <row r="22" spans="2:8">
      <c r="B22" s="49" t="s">
        <v>1</v>
      </c>
      <c r="C22" s="50">
        <v>3072</v>
      </c>
      <c r="D22" s="45">
        <f t="shared" si="1"/>
        <v>1</v>
      </c>
      <c r="E22" s="50">
        <v>3050</v>
      </c>
      <c r="F22" s="52">
        <v>18</v>
      </c>
      <c r="G22" s="52">
        <v>1</v>
      </c>
      <c r="H22" s="52">
        <v>3</v>
      </c>
    </row>
  </sheetData>
  <mergeCells count="2">
    <mergeCell ref="B9:H9"/>
    <mergeCell ref="B2:H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3"/>
  <sheetViews>
    <sheetView topLeftCell="A4" workbookViewId="0">
      <selection activeCell="B2" sqref="B2:H2"/>
    </sheetView>
  </sheetViews>
  <sheetFormatPr baseColWidth="10" defaultRowHeight="15"/>
  <cols>
    <col min="2" max="2" width="34.42578125" customWidth="1"/>
  </cols>
  <sheetData>
    <row r="2" spans="1:8" ht="15.75" customHeight="1">
      <c r="A2" s="146"/>
      <c r="B2" s="271" t="s">
        <v>78</v>
      </c>
      <c r="C2" s="272"/>
      <c r="D2" s="272"/>
      <c r="E2" s="272"/>
      <c r="F2" s="272"/>
      <c r="G2" s="272"/>
      <c r="H2" s="273"/>
    </row>
    <row r="3" spans="1:8">
      <c r="B3" s="54" t="s">
        <v>79</v>
      </c>
      <c r="C3" s="55" t="s">
        <v>10</v>
      </c>
      <c r="D3" s="55" t="s">
        <v>11</v>
      </c>
      <c r="E3" s="42" t="s">
        <v>4</v>
      </c>
      <c r="F3" s="42" t="s">
        <v>12</v>
      </c>
      <c r="G3" s="53" t="s">
        <v>6</v>
      </c>
      <c r="H3" s="56" t="s">
        <v>7</v>
      </c>
    </row>
    <row r="4" spans="1:8" ht="24">
      <c r="B4" s="149" t="s">
        <v>40</v>
      </c>
      <c r="C4" s="147">
        <v>2</v>
      </c>
      <c r="D4" s="45">
        <f>C4/2739</f>
        <v>7.3019350127783865E-4</v>
      </c>
      <c r="E4" s="57">
        <v>2</v>
      </c>
      <c r="F4" s="57">
        <v>0</v>
      </c>
      <c r="G4" s="57">
        <v>0</v>
      </c>
      <c r="H4" s="57">
        <v>0</v>
      </c>
    </row>
    <row r="5" spans="1:8" ht="24">
      <c r="B5" s="149" t="s">
        <v>41</v>
      </c>
      <c r="C5" s="147">
        <v>3</v>
      </c>
      <c r="D5" s="45">
        <f t="shared" ref="D5:D45" si="0">C5/2739</f>
        <v>1.0952902519167579E-3</v>
      </c>
      <c r="E5" s="57">
        <v>3</v>
      </c>
      <c r="F5" s="57">
        <v>0</v>
      </c>
      <c r="G5" s="57">
        <v>0</v>
      </c>
      <c r="H5" s="57">
        <v>0</v>
      </c>
    </row>
    <row r="6" spans="1:8" ht="16.5" customHeight="1">
      <c r="B6" s="149" t="s">
        <v>608</v>
      </c>
      <c r="C6" s="147">
        <v>5</v>
      </c>
      <c r="D6" s="45">
        <f t="shared" si="0"/>
        <v>1.8254837531945967E-3</v>
      </c>
      <c r="E6" s="57">
        <v>5</v>
      </c>
      <c r="F6" s="57">
        <v>0</v>
      </c>
      <c r="G6" s="57">
        <v>0</v>
      </c>
      <c r="H6" s="57">
        <v>0</v>
      </c>
    </row>
    <row r="7" spans="1:8" ht="36">
      <c r="B7" s="149" t="s">
        <v>609</v>
      </c>
      <c r="C7" s="147">
        <v>3</v>
      </c>
      <c r="D7" s="45">
        <f t="shared" si="0"/>
        <v>1.0952902519167579E-3</v>
      </c>
      <c r="E7" s="57">
        <v>3</v>
      </c>
      <c r="F7" s="57">
        <v>0</v>
      </c>
      <c r="G7" s="57">
        <v>0</v>
      </c>
      <c r="H7" s="57">
        <v>0</v>
      </c>
    </row>
    <row r="8" spans="1:8">
      <c r="B8" s="149" t="s">
        <v>42</v>
      </c>
      <c r="C8" s="147">
        <v>3</v>
      </c>
      <c r="D8" s="45">
        <f t="shared" si="0"/>
        <v>1.0952902519167579E-3</v>
      </c>
      <c r="E8" s="57">
        <v>3</v>
      </c>
      <c r="F8" s="57">
        <v>0</v>
      </c>
      <c r="G8" s="57">
        <v>0</v>
      </c>
      <c r="H8" s="57">
        <v>0</v>
      </c>
    </row>
    <row r="9" spans="1:8" ht="36">
      <c r="B9" s="149" t="s">
        <v>610</v>
      </c>
      <c r="C9" s="147">
        <v>2</v>
      </c>
      <c r="D9" s="45">
        <f t="shared" si="0"/>
        <v>7.3019350127783865E-4</v>
      </c>
      <c r="E9" s="57">
        <v>2</v>
      </c>
      <c r="F9" s="57">
        <v>0</v>
      </c>
      <c r="G9" s="57">
        <v>0</v>
      </c>
      <c r="H9" s="57">
        <v>0</v>
      </c>
    </row>
    <row r="10" spans="1:8" ht="24">
      <c r="B10" s="149" t="s">
        <v>43</v>
      </c>
      <c r="C10" s="147">
        <v>40</v>
      </c>
      <c r="D10" s="45">
        <f t="shared" si="0"/>
        <v>1.4603870025556773E-2</v>
      </c>
      <c r="E10" s="57">
        <v>40</v>
      </c>
      <c r="F10" s="57">
        <v>0</v>
      </c>
      <c r="G10" s="57">
        <v>0</v>
      </c>
      <c r="H10" s="57">
        <v>0</v>
      </c>
    </row>
    <row r="11" spans="1:8" ht="36">
      <c r="B11" s="149" t="s">
        <v>44</v>
      </c>
      <c r="C11" s="147">
        <v>12</v>
      </c>
      <c r="D11" s="45">
        <f t="shared" si="0"/>
        <v>4.3811610076670317E-3</v>
      </c>
      <c r="E11" s="57">
        <v>12</v>
      </c>
      <c r="F11" s="57">
        <v>0</v>
      </c>
      <c r="G11" s="57">
        <v>0</v>
      </c>
      <c r="H11" s="57">
        <v>0</v>
      </c>
    </row>
    <row r="12" spans="1:8" ht="24">
      <c r="B12" s="149" t="s">
        <v>45</v>
      </c>
      <c r="C12" s="147">
        <v>1</v>
      </c>
      <c r="D12" s="45">
        <f t="shared" si="0"/>
        <v>3.6509675063891932E-4</v>
      </c>
      <c r="E12" s="57">
        <v>1</v>
      </c>
      <c r="F12" s="57">
        <v>0</v>
      </c>
      <c r="G12" s="57">
        <v>0</v>
      </c>
      <c r="H12" s="57">
        <v>0</v>
      </c>
    </row>
    <row r="13" spans="1:8" ht="24">
      <c r="B13" s="149" t="s">
        <v>46</v>
      </c>
      <c r="C13" s="147">
        <v>12</v>
      </c>
      <c r="D13" s="45">
        <f t="shared" si="0"/>
        <v>4.3811610076670317E-3</v>
      </c>
      <c r="E13" s="57">
        <v>12</v>
      </c>
      <c r="F13" s="57">
        <v>0</v>
      </c>
      <c r="G13" s="57">
        <v>0</v>
      </c>
      <c r="H13" s="57">
        <v>0</v>
      </c>
    </row>
    <row r="14" spans="1:8" ht="24">
      <c r="B14" s="149" t="s">
        <v>47</v>
      </c>
      <c r="C14" s="147">
        <v>3</v>
      </c>
      <c r="D14" s="45">
        <f t="shared" si="0"/>
        <v>1.0952902519167579E-3</v>
      </c>
      <c r="E14" s="57">
        <v>3</v>
      </c>
      <c r="F14" s="57">
        <v>0</v>
      </c>
      <c r="G14" s="57">
        <v>0</v>
      </c>
      <c r="H14" s="57">
        <v>0</v>
      </c>
    </row>
    <row r="15" spans="1:8" ht="36">
      <c r="B15" s="149" t="s">
        <v>48</v>
      </c>
      <c r="C15" s="147">
        <v>10</v>
      </c>
      <c r="D15" s="45">
        <f t="shared" si="0"/>
        <v>3.6509675063891934E-3</v>
      </c>
      <c r="E15" s="57">
        <v>10</v>
      </c>
      <c r="F15" s="57">
        <v>0</v>
      </c>
      <c r="G15" s="57">
        <v>0</v>
      </c>
      <c r="H15" s="57">
        <v>0</v>
      </c>
    </row>
    <row r="16" spans="1:8" ht="24">
      <c r="B16" s="149" t="s">
        <v>49</v>
      </c>
      <c r="C16" s="147">
        <v>12</v>
      </c>
      <c r="D16" s="45">
        <f t="shared" si="0"/>
        <v>4.3811610076670317E-3</v>
      </c>
      <c r="E16" s="57">
        <v>12</v>
      </c>
      <c r="F16" s="57">
        <v>0</v>
      </c>
      <c r="G16" s="57">
        <v>0</v>
      </c>
      <c r="H16" s="57">
        <v>0</v>
      </c>
    </row>
    <row r="17" spans="2:8" ht="36">
      <c r="B17" s="149" t="s">
        <v>50</v>
      </c>
      <c r="C17" s="147">
        <v>1</v>
      </c>
      <c r="D17" s="45">
        <f t="shared" si="0"/>
        <v>3.6509675063891932E-4</v>
      </c>
      <c r="E17" s="57">
        <v>1</v>
      </c>
      <c r="F17" s="57">
        <v>0</v>
      </c>
      <c r="G17" s="57">
        <v>0</v>
      </c>
      <c r="H17" s="57">
        <v>0</v>
      </c>
    </row>
    <row r="18" spans="2:8" ht="36">
      <c r="B18" s="149" t="s">
        <v>51</v>
      </c>
      <c r="C18" s="147">
        <v>6</v>
      </c>
      <c r="D18" s="45">
        <f t="shared" si="0"/>
        <v>2.1905805038335158E-3</v>
      </c>
      <c r="E18" s="57">
        <v>6</v>
      </c>
      <c r="F18" s="57">
        <v>0</v>
      </c>
      <c r="G18" s="57">
        <v>0</v>
      </c>
      <c r="H18" s="57">
        <v>0</v>
      </c>
    </row>
    <row r="19" spans="2:8" ht="24">
      <c r="B19" s="149" t="s">
        <v>52</v>
      </c>
      <c r="C19" s="147">
        <v>1</v>
      </c>
      <c r="D19" s="45">
        <f t="shared" si="0"/>
        <v>3.6509675063891932E-4</v>
      </c>
      <c r="E19" s="57">
        <v>1</v>
      </c>
      <c r="F19" s="57">
        <v>0</v>
      </c>
      <c r="G19" s="57">
        <v>0</v>
      </c>
      <c r="H19" s="57">
        <v>0</v>
      </c>
    </row>
    <row r="20" spans="2:8">
      <c r="B20" s="149" t="s">
        <v>53</v>
      </c>
      <c r="C20" s="147">
        <v>12</v>
      </c>
      <c r="D20" s="45">
        <f t="shared" si="0"/>
        <v>4.3811610076670317E-3</v>
      </c>
      <c r="E20" s="57">
        <v>12</v>
      </c>
      <c r="F20" s="57">
        <v>0</v>
      </c>
      <c r="G20" s="57">
        <v>0</v>
      </c>
      <c r="H20" s="57">
        <v>0</v>
      </c>
    </row>
    <row r="21" spans="2:8" ht="24">
      <c r="B21" s="149" t="s">
        <v>54</v>
      </c>
      <c r="C21" s="147">
        <v>3</v>
      </c>
      <c r="D21" s="45">
        <f t="shared" si="0"/>
        <v>1.0952902519167579E-3</v>
      </c>
      <c r="E21" s="57">
        <v>3</v>
      </c>
      <c r="F21" s="57">
        <v>0</v>
      </c>
      <c r="G21" s="57">
        <v>0</v>
      </c>
      <c r="H21" s="57">
        <v>0</v>
      </c>
    </row>
    <row r="22" spans="2:8" ht="24">
      <c r="B22" s="149" t="s">
        <v>55</v>
      </c>
      <c r="C22" s="147">
        <v>2</v>
      </c>
      <c r="D22" s="45">
        <f t="shared" si="0"/>
        <v>7.3019350127783865E-4</v>
      </c>
      <c r="E22" s="57">
        <v>2</v>
      </c>
      <c r="F22" s="57">
        <v>0</v>
      </c>
      <c r="G22" s="57">
        <v>0</v>
      </c>
      <c r="H22" s="57">
        <v>0</v>
      </c>
    </row>
    <row r="23" spans="2:8" ht="24">
      <c r="B23" s="149" t="s">
        <v>56</v>
      </c>
      <c r="C23" s="147">
        <v>3</v>
      </c>
      <c r="D23" s="45">
        <f t="shared" si="0"/>
        <v>1.0952902519167579E-3</v>
      </c>
      <c r="E23" s="57">
        <v>3</v>
      </c>
      <c r="F23" s="57">
        <v>0</v>
      </c>
      <c r="G23" s="57">
        <v>0</v>
      </c>
      <c r="H23" s="57">
        <v>0</v>
      </c>
    </row>
    <row r="24" spans="2:8" ht="24">
      <c r="B24" s="149" t="s">
        <v>57</v>
      </c>
      <c r="C24" s="147">
        <v>15</v>
      </c>
      <c r="D24" s="45">
        <f t="shared" si="0"/>
        <v>5.4764512595837896E-3</v>
      </c>
      <c r="E24" s="57">
        <v>15</v>
      </c>
      <c r="F24" s="57">
        <v>0</v>
      </c>
      <c r="G24" s="57">
        <v>0</v>
      </c>
      <c r="H24" s="57">
        <v>0</v>
      </c>
    </row>
    <row r="25" spans="2:8" ht="36">
      <c r="B25" s="149" t="s">
        <v>58</v>
      </c>
      <c r="C25" s="147">
        <v>2</v>
      </c>
      <c r="D25" s="45">
        <f t="shared" si="0"/>
        <v>7.3019350127783865E-4</v>
      </c>
      <c r="E25" s="57">
        <v>2</v>
      </c>
      <c r="F25" s="57">
        <v>0</v>
      </c>
      <c r="G25" s="57">
        <v>0</v>
      </c>
      <c r="H25" s="57">
        <v>0</v>
      </c>
    </row>
    <row r="26" spans="2:8" ht="24">
      <c r="B26" s="149" t="s">
        <v>59</v>
      </c>
      <c r="C26" s="147">
        <v>91</v>
      </c>
      <c r="D26" s="45">
        <f t="shared" si="0"/>
        <v>3.3223804308141661E-2</v>
      </c>
      <c r="E26" s="57">
        <v>90</v>
      </c>
      <c r="F26" s="57">
        <v>0</v>
      </c>
      <c r="G26" s="57">
        <v>0</v>
      </c>
      <c r="H26" s="57">
        <v>1</v>
      </c>
    </row>
    <row r="27" spans="2:8" ht="36">
      <c r="B27" s="149" t="s">
        <v>60</v>
      </c>
      <c r="C27" s="147">
        <v>40</v>
      </c>
      <c r="D27" s="45">
        <f t="shared" si="0"/>
        <v>1.4603870025556773E-2</v>
      </c>
      <c r="E27" s="57">
        <v>40</v>
      </c>
      <c r="F27" s="57">
        <v>0</v>
      </c>
      <c r="G27" s="57">
        <v>0</v>
      </c>
      <c r="H27" s="57">
        <v>0</v>
      </c>
    </row>
    <row r="28" spans="2:8" ht="36">
      <c r="B28" s="149" t="s">
        <v>61</v>
      </c>
      <c r="C28" s="147">
        <v>240</v>
      </c>
      <c r="D28" s="45">
        <f t="shared" si="0"/>
        <v>8.7623220153340634E-2</v>
      </c>
      <c r="E28" s="57">
        <v>238</v>
      </c>
      <c r="F28" s="57">
        <v>2</v>
      </c>
      <c r="G28" s="57">
        <v>0</v>
      </c>
      <c r="H28" s="57">
        <v>0</v>
      </c>
    </row>
    <row r="29" spans="2:8" ht="24">
      <c r="B29" s="149" t="s">
        <v>62</v>
      </c>
      <c r="C29" s="147">
        <v>149</v>
      </c>
      <c r="D29" s="45">
        <f t="shared" si="0"/>
        <v>5.439941584519898E-2</v>
      </c>
      <c r="E29" s="57">
        <v>145</v>
      </c>
      <c r="F29" s="57">
        <v>3</v>
      </c>
      <c r="G29" s="57">
        <v>1</v>
      </c>
      <c r="H29" s="57">
        <v>0</v>
      </c>
    </row>
    <row r="30" spans="2:8" ht="24">
      <c r="B30" s="149" t="s">
        <v>63</v>
      </c>
      <c r="C30" s="147">
        <v>38</v>
      </c>
      <c r="D30" s="45">
        <f t="shared" si="0"/>
        <v>1.3873676524278934E-2</v>
      </c>
      <c r="E30" s="57">
        <v>37</v>
      </c>
      <c r="F30" s="57">
        <v>1</v>
      </c>
      <c r="G30" s="57">
        <v>0</v>
      </c>
      <c r="H30" s="57">
        <v>0</v>
      </c>
    </row>
    <row r="31" spans="2:8" ht="18" customHeight="1">
      <c r="B31" s="149" t="s">
        <v>64</v>
      </c>
      <c r="C31" s="147">
        <v>60</v>
      </c>
      <c r="D31" s="45">
        <f t="shared" si="0"/>
        <v>2.1905805038335158E-2</v>
      </c>
      <c r="E31" s="57">
        <v>60</v>
      </c>
      <c r="F31" s="57">
        <v>0</v>
      </c>
      <c r="G31" s="57">
        <v>0</v>
      </c>
      <c r="H31" s="57">
        <v>0</v>
      </c>
    </row>
    <row r="32" spans="2:8" ht="24">
      <c r="B32" s="149" t="s">
        <v>65</v>
      </c>
      <c r="C32" s="147">
        <v>972</v>
      </c>
      <c r="D32" s="45">
        <f t="shared" si="0"/>
        <v>0.35487404162102959</v>
      </c>
      <c r="E32" s="57">
        <v>970</v>
      </c>
      <c r="F32" s="57">
        <v>2</v>
      </c>
      <c r="G32" s="57">
        <v>0</v>
      </c>
      <c r="H32" s="57">
        <v>0</v>
      </c>
    </row>
    <row r="33" spans="2:8" ht="36">
      <c r="B33" s="149" t="s">
        <v>66</v>
      </c>
      <c r="C33" s="147">
        <v>179</v>
      </c>
      <c r="D33" s="45">
        <f t="shared" si="0"/>
        <v>6.5352318364366557E-2</v>
      </c>
      <c r="E33" s="57">
        <v>176</v>
      </c>
      <c r="F33" s="57">
        <v>3</v>
      </c>
      <c r="G33" s="57">
        <v>0</v>
      </c>
      <c r="H33" s="57">
        <v>0</v>
      </c>
    </row>
    <row r="34" spans="2:8" ht="24">
      <c r="B34" s="149" t="s">
        <v>67</v>
      </c>
      <c r="C34" s="147">
        <v>294</v>
      </c>
      <c r="D34" s="45">
        <f t="shared" si="0"/>
        <v>0.10733844468784227</v>
      </c>
      <c r="E34" s="57">
        <v>290</v>
      </c>
      <c r="F34" s="57">
        <v>3</v>
      </c>
      <c r="G34" s="57">
        <v>0</v>
      </c>
      <c r="H34" s="57">
        <v>1</v>
      </c>
    </row>
    <row r="35" spans="2:8" ht="24">
      <c r="B35" s="149" t="s">
        <v>68</v>
      </c>
      <c r="C35" s="147">
        <v>65</v>
      </c>
      <c r="D35" s="45">
        <f t="shared" si="0"/>
        <v>2.3731288791529755E-2</v>
      </c>
      <c r="E35" s="57">
        <v>65</v>
      </c>
      <c r="F35" s="57">
        <v>0</v>
      </c>
      <c r="G35" s="57">
        <v>0</v>
      </c>
      <c r="H35" s="57">
        <v>0</v>
      </c>
    </row>
    <row r="36" spans="2:8" ht="36">
      <c r="B36" s="149" t="s">
        <v>69</v>
      </c>
      <c r="C36" s="147">
        <v>28</v>
      </c>
      <c r="D36" s="45">
        <f t="shared" si="0"/>
        <v>1.022270901788974E-2</v>
      </c>
      <c r="E36" s="57">
        <v>27</v>
      </c>
      <c r="F36" s="57">
        <v>1</v>
      </c>
      <c r="G36" s="57">
        <v>0</v>
      </c>
      <c r="H36" s="57">
        <v>0</v>
      </c>
    </row>
    <row r="37" spans="2:8" ht="24">
      <c r="B37" s="149" t="s">
        <v>70</v>
      </c>
      <c r="C37" s="147">
        <v>99</v>
      </c>
      <c r="D37" s="45">
        <f t="shared" si="0"/>
        <v>3.614457831325301E-2</v>
      </c>
      <c r="E37" s="57">
        <v>98</v>
      </c>
      <c r="F37" s="57">
        <v>1</v>
      </c>
      <c r="G37" s="57">
        <v>0</v>
      </c>
      <c r="H37" s="57">
        <v>0</v>
      </c>
    </row>
    <row r="38" spans="2:8">
      <c r="B38" s="149" t="s">
        <v>71</v>
      </c>
      <c r="C38" s="147">
        <v>25</v>
      </c>
      <c r="D38" s="45">
        <f t="shared" si="0"/>
        <v>9.1274187659729829E-3</v>
      </c>
      <c r="E38" s="57">
        <v>25</v>
      </c>
      <c r="F38" s="57">
        <v>0</v>
      </c>
      <c r="G38" s="57">
        <v>0</v>
      </c>
      <c r="H38" s="57">
        <v>0</v>
      </c>
    </row>
    <row r="39" spans="2:8" ht="24">
      <c r="B39" s="149" t="s">
        <v>72</v>
      </c>
      <c r="C39" s="147">
        <v>5</v>
      </c>
      <c r="D39" s="45">
        <f t="shared" si="0"/>
        <v>1.8254837531945967E-3</v>
      </c>
      <c r="E39" s="57">
        <v>5</v>
      </c>
      <c r="F39" s="57">
        <v>0</v>
      </c>
      <c r="G39" s="57">
        <v>0</v>
      </c>
      <c r="H39" s="57">
        <v>0</v>
      </c>
    </row>
    <row r="40" spans="2:8" ht="36">
      <c r="B40" s="149" t="s">
        <v>73</v>
      </c>
      <c r="C40" s="147">
        <v>132</v>
      </c>
      <c r="D40" s="45">
        <f t="shared" si="0"/>
        <v>4.8192771084337352E-2</v>
      </c>
      <c r="E40" s="57">
        <v>131</v>
      </c>
      <c r="F40" s="57">
        <v>1</v>
      </c>
      <c r="G40" s="57">
        <v>0</v>
      </c>
      <c r="H40" s="57">
        <v>0</v>
      </c>
    </row>
    <row r="41" spans="2:8" ht="24">
      <c r="B41" s="149" t="s">
        <v>74</v>
      </c>
      <c r="C41" s="147">
        <v>21</v>
      </c>
      <c r="D41" s="45">
        <f t="shared" si="0"/>
        <v>7.6670317634173054E-3</v>
      </c>
      <c r="E41" s="57">
        <v>21</v>
      </c>
      <c r="F41" s="57">
        <v>0</v>
      </c>
      <c r="G41" s="57">
        <v>0</v>
      </c>
      <c r="H41" s="57">
        <v>0</v>
      </c>
    </row>
    <row r="42" spans="2:8" ht="24">
      <c r="B42" s="149" t="s">
        <v>75</v>
      </c>
      <c r="C42" s="147">
        <v>21</v>
      </c>
      <c r="D42" s="45">
        <f t="shared" si="0"/>
        <v>7.6670317634173054E-3</v>
      </c>
      <c r="E42" s="57">
        <v>21</v>
      </c>
      <c r="F42" s="57">
        <v>0</v>
      </c>
      <c r="G42" s="57">
        <v>0</v>
      </c>
      <c r="H42" s="57">
        <v>0</v>
      </c>
    </row>
    <row r="43" spans="2:8" ht="24">
      <c r="B43" s="149" t="s">
        <v>76</v>
      </c>
      <c r="C43" s="147">
        <v>441</v>
      </c>
      <c r="D43" s="45">
        <f t="shared" si="0"/>
        <v>0.16100766703176342</v>
      </c>
      <c r="E43" s="57">
        <v>439</v>
      </c>
      <c r="F43" s="57">
        <v>1</v>
      </c>
      <c r="G43" s="57">
        <v>0</v>
      </c>
      <c r="H43" s="57">
        <v>1</v>
      </c>
    </row>
    <row r="44" spans="2:8" ht="24">
      <c r="B44" s="149" t="s">
        <v>77</v>
      </c>
      <c r="C44" s="147">
        <v>19</v>
      </c>
      <c r="D44" s="45">
        <f t="shared" si="0"/>
        <v>6.9368382621394671E-3</v>
      </c>
      <c r="E44" s="57">
        <v>19</v>
      </c>
      <c r="F44" s="57">
        <v>0</v>
      </c>
      <c r="G44" s="57">
        <v>0</v>
      </c>
      <c r="H44" s="57">
        <v>0</v>
      </c>
    </row>
    <row r="45" spans="2:8">
      <c r="B45" s="58" t="s">
        <v>1</v>
      </c>
      <c r="C45" s="148">
        <v>3072</v>
      </c>
      <c r="D45" s="51">
        <f t="shared" si="0"/>
        <v>1.1215772179627601</v>
      </c>
      <c r="E45" s="59">
        <v>3050</v>
      </c>
      <c r="F45" s="60">
        <v>18</v>
      </c>
      <c r="G45" s="60">
        <v>1</v>
      </c>
      <c r="H45" s="60">
        <v>3</v>
      </c>
    </row>
    <row r="46" spans="2:8" ht="18" customHeight="1"/>
    <row r="47" spans="2:8" ht="18" customHeight="1"/>
    <row r="48" spans="2:8" ht="18" customHeight="1"/>
    <row r="49" ht="18" customHeight="1"/>
    <row r="50" ht="18" customHeight="1"/>
    <row r="51" ht="18" customHeight="1"/>
    <row r="52" ht="18" customHeight="1"/>
    <row r="53" ht="18" customHeight="1"/>
  </sheetData>
  <mergeCells count="1">
    <mergeCell ref="B2:H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1"/>
  <sheetViews>
    <sheetView workbookViewId="0">
      <selection activeCell="B2" sqref="B2:H2"/>
    </sheetView>
  </sheetViews>
  <sheetFormatPr baseColWidth="10" defaultRowHeight="15"/>
  <cols>
    <col min="2" max="2" width="34.5703125" customWidth="1"/>
  </cols>
  <sheetData>
    <row r="2" spans="1:8" ht="15.75" customHeight="1">
      <c r="A2" s="146"/>
      <c r="B2" s="271" t="s">
        <v>86</v>
      </c>
      <c r="C2" s="272"/>
      <c r="D2" s="272"/>
      <c r="E2" s="272"/>
      <c r="F2" s="272"/>
      <c r="G2" s="272"/>
      <c r="H2" s="273"/>
    </row>
    <row r="3" spans="1:8">
      <c r="B3" s="152" t="s">
        <v>87</v>
      </c>
      <c r="C3" s="63" t="s">
        <v>10</v>
      </c>
      <c r="D3" s="63" t="s">
        <v>11</v>
      </c>
      <c r="E3" s="12" t="s">
        <v>4</v>
      </c>
      <c r="F3" s="12" t="s">
        <v>12</v>
      </c>
      <c r="G3" s="64" t="s">
        <v>6</v>
      </c>
      <c r="H3" s="12" t="s">
        <v>7</v>
      </c>
    </row>
    <row r="4" spans="1:8" ht="15.75" customHeight="1">
      <c r="B4" s="153" t="s">
        <v>80</v>
      </c>
      <c r="C4" s="150">
        <v>513</v>
      </c>
      <c r="D4" s="45">
        <f>C4/C$10</f>
        <v>0.1669921875</v>
      </c>
      <c r="E4" s="61">
        <v>509</v>
      </c>
      <c r="F4" s="61">
        <v>2</v>
      </c>
      <c r="G4" s="61">
        <v>1</v>
      </c>
      <c r="H4" s="61">
        <v>1</v>
      </c>
    </row>
    <row r="5" spans="1:8">
      <c r="B5" s="153" t="s">
        <v>81</v>
      </c>
      <c r="C5" s="150">
        <v>388</v>
      </c>
      <c r="D5" s="45">
        <f t="shared" ref="D5:D10" si="0">C5/C$10</f>
        <v>0.12630208333333334</v>
      </c>
      <c r="E5" s="61">
        <v>387</v>
      </c>
      <c r="F5" s="61">
        <v>1</v>
      </c>
      <c r="G5" s="61">
        <v>0</v>
      </c>
      <c r="H5" s="61">
        <v>0</v>
      </c>
    </row>
    <row r="6" spans="1:8">
      <c r="B6" s="153" t="s">
        <v>82</v>
      </c>
      <c r="C6" s="150">
        <v>302</v>
      </c>
      <c r="D6" s="45">
        <f t="shared" si="0"/>
        <v>9.8307291666666671E-2</v>
      </c>
      <c r="E6" s="61">
        <v>298</v>
      </c>
      <c r="F6" s="61">
        <v>4</v>
      </c>
      <c r="G6" s="61">
        <v>0</v>
      </c>
      <c r="H6" s="61">
        <v>0</v>
      </c>
    </row>
    <row r="7" spans="1:8">
      <c r="B7" s="153" t="s">
        <v>83</v>
      </c>
      <c r="C7" s="150">
        <v>184</v>
      </c>
      <c r="D7" s="45">
        <f t="shared" si="0"/>
        <v>5.9895833333333336E-2</v>
      </c>
      <c r="E7" s="61">
        <v>183</v>
      </c>
      <c r="F7" s="61">
        <v>1</v>
      </c>
      <c r="G7" s="61">
        <v>0</v>
      </c>
      <c r="H7" s="61">
        <v>0</v>
      </c>
    </row>
    <row r="8" spans="1:8">
      <c r="B8" s="153" t="s">
        <v>84</v>
      </c>
      <c r="C8" s="150">
        <v>215</v>
      </c>
      <c r="D8" s="45">
        <f t="shared" si="0"/>
        <v>6.9986979166666671E-2</v>
      </c>
      <c r="E8" s="61">
        <v>212</v>
      </c>
      <c r="F8" s="61">
        <v>3</v>
      </c>
      <c r="G8" s="61">
        <v>0</v>
      </c>
      <c r="H8" s="61">
        <v>0</v>
      </c>
    </row>
    <row r="9" spans="1:8">
      <c r="B9" s="153" t="s">
        <v>85</v>
      </c>
      <c r="C9" s="151">
        <v>1470</v>
      </c>
      <c r="D9" s="45">
        <f t="shared" si="0"/>
        <v>0.478515625</v>
      </c>
      <c r="E9" s="62">
        <v>1461</v>
      </c>
      <c r="F9" s="61">
        <v>7</v>
      </c>
      <c r="G9" s="61">
        <v>0</v>
      </c>
      <c r="H9" s="61">
        <v>2</v>
      </c>
    </row>
    <row r="10" spans="1:8">
      <c r="B10" s="65" t="s">
        <v>1</v>
      </c>
      <c r="C10" s="66">
        <v>3072</v>
      </c>
      <c r="D10" s="51">
        <f t="shared" si="0"/>
        <v>1</v>
      </c>
      <c r="E10" s="66">
        <v>3050</v>
      </c>
      <c r="F10" s="67">
        <v>18</v>
      </c>
      <c r="G10" s="67">
        <v>1</v>
      </c>
      <c r="H10" s="67">
        <v>3</v>
      </c>
    </row>
    <row r="11" spans="1:8">
      <c r="C11" s="72"/>
      <c r="E11" s="72"/>
      <c r="F11" s="72"/>
      <c r="G11" s="72"/>
      <c r="H11" s="72"/>
    </row>
  </sheetData>
  <mergeCells count="1">
    <mergeCell ref="B2:H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2"/>
  <sheetViews>
    <sheetView workbookViewId="0">
      <selection activeCell="B2" sqref="B2:I2"/>
    </sheetView>
  </sheetViews>
  <sheetFormatPr baseColWidth="10" defaultRowHeight="15"/>
  <cols>
    <col min="2" max="2" width="15.5703125" customWidth="1"/>
    <col min="3" max="3" width="17.5703125" customWidth="1"/>
  </cols>
  <sheetData>
    <row r="2" spans="1:9" ht="12.75" customHeight="1">
      <c r="A2" s="146"/>
      <c r="B2" s="274" t="s">
        <v>88</v>
      </c>
      <c r="C2" s="275"/>
      <c r="D2" s="275"/>
      <c r="E2" s="275"/>
      <c r="F2" s="275"/>
      <c r="G2" s="275"/>
      <c r="H2" s="275"/>
      <c r="I2" s="276"/>
    </row>
    <row r="3" spans="1:9">
      <c r="B3" s="277" t="s">
        <v>124</v>
      </c>
      <c r="C3" s="277"/>
      <c r="D3" s="75" t="s">
        <v>10</v>
      </c>
      <c r="E3" s="75" t="s">
        <v>11</v>
      </c>
      <c r="F3" s="12" t="s">
        <v>4</v>
      </c>
      <c r="G3" s="12" t="s">
        <v>12</v>
      </c>
      <c r="H3" s="64" t="s">
        <v>6</v>
      </c>
      <c r="I3" s="12" t="s">
        <v>7</v>
      </c>
    </row>
    <row r="4" spans="1:9">
      <c r="B4" s="278" t="s">
        <v>89</v>
      </c>
      <c r="C4" s="278"/>
      <c r="D4" s="154">
        <f>F4+G4+H4+I4</f>
        <v>2832</v>
      </c>
      <c r="E4" s="76">
        <f>D4/$D$12*100</f>
        <v>92.1875</v>
      </c>
      <c r="F4" s="73">
        <v>2812</v>
      </c>
      <c r="G4" s="73">
        <v>17</v>
      </c>
      <c r="H4" s="73">
        <v>1</v>
      </c>
      <c r="I4" s="73">
        <v>2</v>
      </c>
    </row>
    <row r="5" spans="1:9">
      <c r="B5" s="279" t="s">
        <v>90</v>
      </c>
      <c r="C5" s="69" t="s">
        <v>91</v>
      </c>
      <c r="D5" s="14">
        <f t="shared" ref="D5:D11" si="0">F5+G5+H5+I5</f>
        <v>20</v>
      </c>
      <c r="E5" s="68">
        <f t="shared" ref="E5:E12" si="1">D5/$D$12*100</f>
        <v>0.65104166666666674</v>
      </c>
      <c r="F5" s="7">
        <v>20</v>
      </c>
      <c r="G5" s="7">
        <v>0</v>
      </c>
      <c r="H5" s="1">
        <v>0</v>
      </c>
      <c r="I5" s="1">
        <v>0</v>
      </c>
    </row>
    <row r="6" spans="1:9">
      <c r="B6" s="279"/>
      <c r="C6" s="69" t="s">
        <v>92</v>
      </c>
      <c r="D6" s="14">
        <f t="shared" si="0"/>
        <v>74</v>
      </c>
      <c r="E6" s="68">
        <f t="shared" si="1"/>
        <v>2.408854166666667</v>
      </c>
      <c r="F6" s="74">
        <v>74</v>
      </c>
      <c r="G6" s="74">
        <v>0</v>
      </c>
      <c r="H6" s="74">
        <v>0</v>
      </c>
      <c r="I6" s="74">
        <v>0</v>
      </c>
    </row>
    <row r="7" spans="1:9">
      <c r="B7" s="279"/>
      <c r="C7" s="69" t="s">
        <v>96</v>
      </c>
      <c r="D7" s="14">
        <f t="shared" si="0"/>
        <v>2</v>
      </c>
      <c r="E7" s="68">
        <f t="shared" si="1"/>
        <v>6.5104166666666657E-2</v>
      </c>
      <c r="F7" s="74">
        <v>2</v>
      </c>
      <c r="G7" s="74">
        <v>0</v>
      </c>
      <c r="H7" s="74">
        <v>0</v>
      </c>
      <c r="I7" s="74">
        <v>0</v>
      </c>
    </row>
    <row r="8" spans="1:9">
      <c r="B8" s="279"/>
      <c r="C8" s="69" t="s">
        <v>97</v>
      </c>
      <c r="D8" s="14">
        <f t="shared" si="0"/>
        <v>69</v>
      </c>
      <c r="E8" s="68">
        <f t="shared" si="1"/>
        <v>2.24609375</v>
      </c>
      <c r="F8" s="74">
        <v>67</v>
      </c>
      <c r="G8" s="74">
        <v>1</v>
      </c>
      <c r="H8" s="74">
        <v>0</v>
      </c>
      <c r="I8" s="74">
        <v>1</v>
      </c>
    </row>
    <row r="9" spans="1:9">
      <c r="B9" s="279"/>
      <c r="C9" s="69" t="s">
        <v>93</v>
      </c>
      <c r="D9" s="14">
        <f t="shared" si="0"/>
        <v>74</v>
      </c>
      <c r="E9" s="68">
        <f t="shared" si="1"/>
        <v>2.408854166666667</v>
      </c>
      <c r="F9" s="74">
        <v>74</v>
      </c>
      <c r="G9" s="74">
        <v>0</v>
      </c>
      <c r="H9" s="74">
        <v>0</v>
      </c>
      <c r="I9" s="74">
        <v>0</v>
      </c>
    </row>
    <row r="10" spans="1:9">
      <c r="B10" s="279"/>
      <c r="C10" s="69" t="s">
        <v>94</v>
      </c>
      <c r="D10" s="14">
        <f t="shared" si="0"/>
        <v>1</v>
      </c>
      <c r="E10" s="68">
        <f t="shared" si="1"/>
        <v>3.2552083333333329E-2</v>
      </c>
      <c r="F10" s="74">
        <v>1</v>
      </c>
      <c r="G10" s="74">
        <v>0</v>
      </c>
      <c r="H10" s="74">
        <v>0</v>
      </c>
      <c r="I10" s="74">
        <v>0</v>
      </c>
    </row>
    <row r="11" spans="1:9">
      <c r="B11" s="280" t="s">
        <v>95</v>
      </c>
      <c r="C11" s="280"/>
      <c r="D11" s="154">
        <f t="shared" si="0"/>
        <v>240</v>
      </c>
      <c r="E11" s="76">
        <f t="shared" si="1"/>
        <v>7.8125</v>
      </c>
      <c r="F11" s="70">
        <f>SUM(F5:F10)</f>
        <v>238</v>
      </c>
      <c r="G11" s="70">
        <f>SUM(G5:G10)</f>
        <v>1</v>
      </c>
      <c r="H11" s="70">
        <f>SUM(H5:H10)</f>
        <v>0</v>
      </c>
      <c r="I11" s="70">
        <f>SUM(I5:I10)</f>
        <v>1</v>
      </c>
    </row>
    <row r="12" spans="1:9">
      <c r="B12" s="281" t="s">
        <v>16</v>
      </c>
      <c r="C12" s="282"/>
      <c r="D12" s="71">
        <f>D4+D11</f>
        <v>3072</v>
      </c>
      <c r="E12" s="76">
        <f t="shared" si="1"/>
        <v>100</v>
      </c>
      <c r="F12" s="71">
        <f>F4+F11</f>
        <v>3050</v>
      </c>
      <c r="G12" s="71">
        <f>G4+G11</f>
        <v>18</v>
      </c>
      <c r="H12" s="71">
        <f>H4+H11</f>
        <v>1</v>
      </c>
      <c r="I12" s="71">
        <f>I4+I11</f>
        <v>3</v>
      </c>
    </row>
  </sheetData>
  <mergeCells count="6">
    <mergeCell ref="B12:C12"/>
    <mergeCell ref="B2:I2"/>
    <mergeCell ref="B3:C3"/>
    <mergeCell ref="B4:C4"/>
    <mergeCell ref="B5:B10"/>
    <mergeCell ref="B11:C1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B6" sqref="B6"/>
    </sheetView>
  </sheetViews>
  <sheetFormatPr baseColWidth="10" defaultRowHeight="15"/>
  <cols>
    <col min="2" max="2" width="19.7109375" customWidth="1"/>
  </cols>
  <sheetData>
    <row r="1" spans="1:8">
      <c r="B1" s="283"/>
      <c r="C1" s="283"/>
      <c r="D1" s="283"/>
      <c r="E1" s="283"/>
      <c r="F1" s="283"/>
      <c r="G1" s="283"/>
      <c r="H1" s="175"/>
    </row>
    <row r="2" spans="1:8" ht="15.75" customHeight="1">
      <c r="A2" s="146"/>
      <c r="B2" s="274" t="s">
        <v>125</v>
      </c>
      <c r="C2" s="275"/>
      <c r="D2" s="275"/>
      <c r="E2" s="275"/>
      <c r="F2" s="275"/>
      <c r="G2" s="275"/>
      <c r="H2" s="276"/>
    </row>
    <row r="3" spans="1:8">
      <c r="B3" s="156" t="s">
        <v>126</v>
      </c>
      <c r="C3" s="75" t="s">
        <v>10</v>
      </c>
      <c r="D3" s="75" t="s">
        <v>11</v>
      </c>
      <c r="E3" s="75" t="s">
        <v>4</v>
      </c>
      <c r="F3" s="75" t="s">
        <v>5</v>
      </c>
      <c r="G3" s="75" t="s">
        <v>6</v>
      </c>
      <c r="H3" s="63" t="s">
        <v>7</v>
      </c>
    </row>
    <row r="4" spans="1:8" ht="15.75" customHeight="1">
      <c r="B4" s="157" t="s">
        <v>98</v>
      </c>
      <c r="C4" s="155">
        <v>3</v>
      </c>
      <c r="D4" s="68">
        <f>C4/C$35*100</f>
        <v>9.765625E-2</v>
      </c>
      <c r="E4" s="73">
        <v>3</v>
      </c>
      <c r="F4" s="73">
        <v>0</v>
      </c>
      <c r="G4" s="73">
        <v>0</v>
      </c>
      <c r="H4" s="73">
        <v>0</v>
      </c>
    </row>
    <row r="5" spans="1:8">
      <c r="B5" s="157" t="s">
        <v>99</v>
      </c>
      <c r="C5" s="155">
        <v>3</v>
      </c>
      <c r="D5" s="68">
        <f t="shared" ref="D5:D35" si="0">C5/C$35*100</f>
        <v>9.765625E-2</v>
      </c>
      <c r="E5" s="73">
        <v>2</v>
      </c>
      <c r="F5" s="73">
        <v>0</v>
      </c>
      <c r="G5" s="73">
        <v>0</v>
      </c>
      <c r="H5" s="73">
        <v>1</v>
      </c>
    </row>
    <row r="6" spans="1:8">
      <c r="B6" s="157" t="s">
        <v>100</v>
      </c>
      <c r="C6" s="155">
        <v>1</v>
      </c>
      <c r="D6" s="68">
        <f t="shared" si="0"/>
        <v>3.2552083333333329E-2</v>
      </c>
      <c r="E6" s="73">
        <v>1</v>
      </c>
      <c r="F6" s="73">
        <v>0</v>
      </c>
      <c r="G6" s="73">
        <v>0</v>
      </c>
      <c r="H6" s="73">
        <v>0</v>
      </c>
    </row>
    <row r="7" spans="1:8">
      <c r="B7" s="157" t="s">
        <v>101</v>
      </c>
      <c r="C7" s="155">
        <v>10</v>
      </c>
      <c r="D7" s="68">
        <f t="shared" si="0"/>
        <v>0.32552083333333337</v>
      </c>
      <c r="E7" s="73">
        <v>9</v>
      </c>
      <c r="F7" s="73">
        <v>1</v>
      </c>
      <c r="G7" s="73">
        <v>0</v>
      </c>
      <c r="H7" s="73">
        <v>0</v>
      </c>
    </row>
    <row r="8" spans="1:8">
      <c r="B8" s="157" t="s">
        <v>102</v>
      </c>
      <c r="C8" s="155">
        <v>14</v>
      </c>
      <c r="D8" s="68">
        <f t="shared" si="0"/>
        <v>0.45572916666666669</v>
      </c>
      <c r="E8" s="73">
        <v>14</v>
      </c>
      <c r="F8" s="73">
        <v>0</v>
      </c>
      <c r="G8" s="73">
        <v>0</v>
      </c>
      <c r="H8" s="73">
        <v>0</v>
      </c>
    </row>
    <row r="9" spans="1:8">
      <c r="B9" s="157" t="s">
        <v>103</v>
      </c>
      <c r="C9" s="155">
        <v>1</v>
      </c>
      <c r="D9" s="68">
        <f t="shared" si="0"/>
        <v>3.2552083333333329E-2</v>
      </c>
      <c r="E9" s="73">
        <v>1</v>
      </c>
      <c r="F9" s="73">
        <v>0</v>
      </c>
      <c r="G9" s="73">
        <v>0</v>
      </c>
      <c r="H9" s="73">
        <v>0</v>
      </c>
    </row>
    <row r="10" spans="1:8">
      <c r="B10" s="157" t="s">
        <v>104</v>
      </c>
      <c r="C10" s="155">
        <v>4</v>
      </c>
      <c r="D10" s="68">
        <f t="shared" si="0"/>
        <v>0.13020833333333331</v>
      </c>
      <c r="E10" s="73">
        <v>4</v>
      </c>
      <c r="F10" s="73">
        <v>0</v>
      </c>
      <c r="G10" s="73">
        <v>0</v>
      </c>
      <c r="H10" s="73">
        <v>0</v>
      </c>
    </row>
    <row r="11" spans="1:8">
      <c r="B11" s="157" t="s">
        <v>105</v>
      </c>
      <c r="C11" s="155">
        <v>45</v>
      </c>
      <c r="D11" s="68">
        <f t="shared" si="0"/>
        <v>1.46484375</v>
      </c>
      <c r="E11" s="73">
        <v>45</v>
      </c>
      <c r="F11" s="73">
        <v>0</v>
      </c>
      <c r="G11" s="73">
        <v>0</v>
      </c>
      <c r="H11" s="73">
        <v>0</v>
      </c>
    </row>
    <row r="12" spans="1:8">
      <c r="B12" s="157" t="s">
        <v>106</v>
      </c>
      <c r="C12" s="155">
        <v>2</v>
      </c>
      <c r="D12" s="68">
        <f t="shared" si="0"/>
        <v>6.5104166666666657E-2</v>
      </c>
      <c r="E12" s="73">
        <v>2</v>
      </c>
      <c r="F12" s="73">
        <v>0</v>
      </c>
      <c r="G12" s="73">
        <v>0</v>
      </c>
      <c r="H12" s="73">
        <v>0</v>
      </c>
    </row>
    <row r="13" spans="1:8">
      <c r="B13" s="157" t="s">
        <v>107</v>
      </c>
      <c r="C13" s="155">
        <v>1</v>
      </c>
      <c r="D13" s="68">
        <f t="shared" si="0"/>
        <v>3.2552083333333329E-2</v>
      </c>
      <c r="E13" s="73">
        <v>1</v>
      </c>
      <c r="F13" s="73">
        <v>0</v>
      </c>
      <c r="G13" s="73">
        <v>0</v>
      </c>
      <c r="H13" s="73">
        <v>0</v>
      </c>
    </row>
    <row r="14" spans="1:8">
      <c r="B14" s="157" t="s">
        <v>611</v>
      </c>
      <c r="C14" s="155">
        <v>2</v>
      </c>
      <c r="D14" s="68">
        <f t="shared" si="0"/>
        <v>6.5104166666666657E-2</v>
      </c>
      <c r="E14" s="73">
        <v>2</v>
      </c>
      <c r="F14" s="73">
        <v>0</v>
      </c>
      <c r="G14" s="73">
        <v>0</v>
      </c>
      <c r="H14" s="73">
        <v>0</v>
      </c>
    </row>
    <row r="15" spans="1:8">
      <c r="B15" s="157" t="s">
        <v>612</v>
      </c>
      <c r="C15" s="155">
        <v>2</v>
      </c>
      <c r="D15" s="68">
        <f t="shared" si="0"/>
        <v>6.5104166666666657E-2</v>
      </c>
      <c r="E15" s="73">
        <v>2</v>
      </c>
      <c r="F15" s="73">
        <v>0</v>
      </c>
      <c r="G15" s="73">
        <v>0</v>
      </c>
      <c r="H15" s="73">
        <v>0</v>
      </c>
    </row>
    <row r="16" spans="1:8">
      <c r="B16" s="157" t="s">
        <v>108</v>
      </c>
      <c r="C16" s="155">
        <v>1</v>
      </c>
      <c r="D16" s="68">
        <f t="shared" si="0"/>
        <v>3.2552083333333329E-2</v>
      </c>
      <c r="E16" s="73">
        <v>1</v>
      </c>
      <c r="F16" s="73">
        <v>0</v>
      </c>
      <c r="G16" s="73">
        <v>0</v>
      </c>
      <c r="H16" s="73">
        <v>0</v>
      </c>
    </row>
    <row r="17" spans="2:8">
      <c r="B17" s="157" t="s">
        <v>109</v>
      </c>
      <c r="C17" s="155">
        <v>4</v>
      </c>
      <c r="D17" s="68">
        <f t="shared" si="0"/>
        <v>0.13020833333333331</v>
      </c>
      <c r="E17" s="73">
        <v>4</v>
      </c>
      <c r="F17" s="73">
        <v>0</v>
      </c>
      <c r="G17" s="73">
        <v>0</v>
      </c>
      <c r="H17" s="73">
        <v>0</v>
      </c>
    </row>
    <row r="18" spans="2:8">
      <c r="B18" s="157" t="s">
        <v>110</v>
      </c>
      <c r="C18" s="155">
        <v>2</v>
      </c>
      <c r="D18" s="68">
        <f t="shared" si="0"/>
        <v>6.5104166666666657E-2</v>
      </c>
      <c r="E18" s="73">
        <v>2</v>
      </c>
      <c r="F18" s="73">
        <v>0</v>
      </c>
      <c r="G18" s="73">
        <v>0</v>
      </c>
      <c r="H18" s="73">
        <v>0</v>
      </c>
    </row>
    <row r="19" spans="2:8">
      <c r="B19" s="157" t="s">
        <v>613</v>
      </c>
      <c r="C19" s="155">
        <v>1</v>
      </c>
      <c r="D19" s="68">
        <f t="shared" si="0"/>
        <v>3.2552083333333329E-2</v>
      </c>
      <c r="E19" s="73">
        <v>1</v>
      </c>
      <c r="F19" s="73">
        <v>0</v>
      </c>
      <c r="G19" s="73">
        <v>0</v>
      </c>
      <c r="H19" s="73">
        <v>0</v>
      </c>
    </row>
    <row r="20" spans="2:8">
      <c r="B20" s="157" t="s">
        <v>111</v>
      </c>
      <c r="C20" s="155">
        <v>59</v>
      </c>
      <c r="D20" s="68">
        <f t="shared" si="0"/>
        <v>1.9205729166666667</v>
      </c>
      <c r="E20" s="73">
        <v>59</v>
      </c>
      <c r="F20" s="73">
        <v>0</v>
      </c>
      <c r="G20" s="73">
        <v>0</v>
      </c>
      <c r="H20" s="73">
        <v>0</v>
      </c>
    </row>
    <row r="21" spans="2:8">
      <c r="B21" s="157" t="s">
        <v>112</v>
      </c>
      <c r="C21" s="155">
        <v>1</v>
      </c>
      <c r="D21" s="68">
        <f t="shared" si="0"/>
        <v>3.2552083333333329E-2</v>
      </c>
      <c r="E21" s="73">
        <v>1</v>
      </c>
      <c r="F21" s="73">
        <v>0</v>
      </c>
      <c r="G21" s="73">
        <v>0</v>
      </c>
      <c r="H21" s="73">
        <v>0</v>
      </c>
    </row>
    <row r="22" spans="2:8">
      <c r="B22" s="157" t="s">
        <v>113</v>
      </c>
      <c r="C22" s="155">
        <v>4</v>
      </c>
      <c r="D22" s="68">
        <f t="shared" si="0"/>
        <v>0.13020833333333331</v>
      </c>
      <c r="E22" s="73">
        <v>4</v>
      </c>
      <c r="F22" s="73">
        <v>0</v>
      </c>
      <c r="G22" s="73">
        <v>0</v>
      </c>
      <c r="H22" s="73">
        <v>0</v>
      </c>
    </row>
    <row r="23" spans="2:8">
      <c r="B23" s="157" t="s">
        <v>114</v>
      </c>
      <c r="C23" s="155">
        <v>7</v>
      </c>
      <c r="D23" s="68">
        <f t="shared" si="0"/>
        <v>0.22786458333333334</v>
      </c>
      <c r="E23" s="73">
        <v>7</v>
      </c>
      <c r="F23" s="73">
        <v>0</v>
      </c>
      <c r="G23" s="73">
        <v>0</v>
      </c>
      <c r="H23" s="73">
        <v>0</v>
      </c>
    </row>
    <row r="24" spans="2:8">
      <c r="B24" s="157" t="s">
        <v>115</v>
      </c>
      <c r="C24" s="155">
        <v>2</v>
      </c>
      <c r="D24" s="68">
        <f t="shared" si="0"/>
        <v>6.5104166666666657E-2</v>
      </c>
      <c r="E24" s="73">
        <v>2</v>
      </c>
      <c r="F24" s="73">
        <v>0</v>
      </c>
      <c r="G24" s="73">
        <v>0</v>
      </c>
      <c r="H24" s="73">
        <v>0</v>
      </c>
    </row>
    <row r="25" spans="2:8">
      <c r="B25" s="157" t="s">
        <v>116</v>
      </c>
      <c r="C25" s="155">
        <v>35</v>
      </c>
      <c r="D25" s="68">
        <f t="shared" si="0"/>
        <v>1.1393229166666665</v>
      </c>
      <c r="E25" s="73">
        <v>35</v>
      </c>
      <c r="F25" s="73">
        <v>0</v>
      </c>
      <c r="G25" s="73">
        <v>0</v>
      </c>
      <c r="H25" s="73">
        <v>0</v>
      </c>
    </row>
    <row r="26" spans="2:8">
      <c r="B26" s="157" t="s">
        <v>117</v>
      </c>
      <c r="C26" s="155">
        <v>2</v>
      </c>
      <c r="D26" s="68">
        <f t="shared" si="0"/>
        <v>6.5104166666666657E-2</v>
      </c>
      <c r="E26" s="73">
        <v>2</v>
      </c>
      <c r="F26" s="73">
        <v>0</v>
      </c>
      <c r="G26" s="73">
        <v>0</v>
      </c>
      <c r="H26" s="73">
        <v>0</v>
      </c>
    </row>
    <row r="27" spans="2:8">
      <c r="B27" s="157" t="s">
        <v>118</v>
      </c>
      <c r="C27" s="155">
        <v>7</v>
      </c>
      <c r="D27" s="68">
        <f t="shared" si="0"/>
        <v>0.22786458333333334</v>
      </c>
      <c r="E27" s="73">
        <v>7</v>
      </c>
      <c r="F27" s="73">
        <v>0</v>
      </c>
      <c r="G27" s="73">
        <v>0</v>
      </c>
      <c r="H27" s="73">
        <v>0</v>
      </c>
    </row>
    <row r="28" spans="2:8">
      <c r="B28" s="157" t="s">
        <v>614</v>
      </c>
      <c r="C28" s="155">
        <v>1</v>
      </c>
      <c r="D28" s="68">
        <f t="shared" si="0"/>
        <v>3.2552083333333329E-2</v>
      </c>
      <c r="E28" s="73">
        <v>1</v>
      </c>
      <c r="F28" s="73">
        <v>0</v>
      </c>
      <c r="G28" s="73">
        <v>0</v>
      </c>
      <c r="H28" s="73">
        <v>0</v>
      </c>
    </row>
    <row r="29" spans="2:8">
      <c r="B29" s="157" t="s">
        <v>615</v>
      </c>
      <c r="C29" s="155">
        <v>1</v>
      </c>
      <c r="D29" s="68">
        <f t="shared" si="0"/>
        <v>3.2552083333333329E-2</v>
      </c>
      <c r="E29" s="73">
        <v>1</v>
      </c>
      <c r="F29" s="73">
        <v>0</v>
      </c>
      <c r="G29" s="73">
        <v>0</v>
      </c>
      <c r="H29" s="73">
        <v>0</v>
      </c>
    </row>
    <row r="30" spans="2:8">
      <c r="B30" s="158" t="s">
        <v>119</v>
      </c>
      <c r="C30" s="155">
        <v>2832</v>
      </c>
      <c r="D30" s="68">
        <f t="shared" si="0"/>
        <v>92.1875</v>
      </c>
      <c r="E30" s="73">
        <v>2812</v>
      </c>
      <c r="F30" s="73">
        <v>17</v>
      </c>
      <c r="G30" s="73">
        <v>1</v>
      </c>
      <c r="H30" s="73">
        <v>2</v>
      </c>
    </row>
    <row r="31" spans="2:8">
      <c r="B31" s="157" t="s">
        <v>120</v>
      </c>
      <c r="C31" s="155">
        <v>1</v>
      </c>
      <c r="D31" s="68">
        <f t="shared" si="0"/>
        <v>3.2552083333333329E-2</v>
      </c>
      <c r="E31" s="73">
        <v>1</v>
      </c>
      <c r="F31" s="73">
        <v>0</v>
      </c>
      <c r="G31" s="73">
        <v>0</v>
      </c>
      <c r="H31" s="73">
        <v>0</v>
      </c>
    </row>
    <row r="32" spans="2:8">
      <c r="B32" s="157" t="s">
        <v>121</v>
      </c>
      <c r="C32" s="155">
        <v>22</v>
      </c>
      <c r="D32" s="68">
        <f t="shared" si="0"/>
        <v>0.71614583333333326</v>
      </c>
      <c r="E32" s="73">
        <v>22</v>
      </c>
      <c r="F32" s="73">
        <v>0</v>
      </c>
      <c r="G32" s="73">
        <v>0</v>
      </c>
      <c r="H32" s="73">
        <v>0</v>
      </c>
    </row>
    <row r="33" spans="2:8">
      <c r="B33" s="157" t="s">
        <v>122</v>
      </c>
      <c r="C33" s="155">
        <v>1</v>
      </c>
      <c r="D33" s="68">
        <f t="shared" si="0"/>
        <v>3.2552083333333329E-2</v>
      </c>
      <c r="E33" s="73">
        <v>1</v>
      </c>
      <c r="F33" s="73">
        <v>0</v>
      </c>
      <c r="G33" s="73">
        <v>0</v>
      </c>
      <c r="H33" s="73">
        <v>0</v>
      </c>
    </row>
    <row r="34" spans="2:8">
      <c r="B34" s="157" t="s">
        <v>123</v>
      </c>
      <c r="C34" s="155">
        <v>1</v>
      </c>
      <c r="D34" s="68">
        <f t="shared" si="0"/>
        <v>3.2552083333333329E-2</v>
      </c>
      <c r="E34" s="73">
        <v>1</v>
      </c>
      <c r="F34" s="73">
        <v>0</v>
      </c>
      <c r="G34" s="73">
        <v>0</v>
      </c>
      <c r="H34" s="73">
        <v>0</v>
      </c>
    </row>
    <row r="35" spans="2:8">
      <c r="B35" s="78" t="s">
        <v>1</v>
      </c>
      <c r="C35" s="79">
        <v>3072</v>
      </c>
      <c r="D35" s="76">
        <f t="shared" si="0"/>
        <v>100</v>
      </c>
      <c r="E35" s="79">
        <v>3050</v>
      </c>
      <c r="F35" s="80">
        <v>18</v>
      </c>
      <c r="G35" s="80">
        <v>1</v>
      </c>
      <c r="H35" s="80">
        <v>3</v>
      </c>
    </row>
  </sheetData>
  <mergeCells count="2">
    <mergeCell ref="B1:G1"/>
    <mergeCell ref="B2:H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3"/>
  <sheetViews>
    <sheetView workbookViewId="0">
      <selection activeCell="B2" sqref="B2:H2"/>
    </sheetView>
  </sheetViews>
  <sheetFormatPr baseColWidth="10" defaultRowHeight="15"/>
  <cols>
    <col min="2" max="2" width="29" customWidth="1"/>
  </cols>
  <sheetData>
    <row r="2" spans="1:8">
      <c r="A2" s="146"/>
      <c r="B2" s="284" t="s">
        <v>136</v>
      </c>
      <c r="C2" s="285"/>
      <c r="D2" s="285"/>
      <c r="E2" s="285"/>
      <c r="F2" s="285"/>
      <c r="G2" s="285"/>
      <c r="H2" s="286"/>
    </row>
    <row r="3" spans="1:8">
      <c r="B3" s="81" t="s">
        <v>127</v>
      </c>
      <c r="C3" s="82" t="s">
        <v>10</v>
      </c>
      <c r="D3" s="82" t="s">
        <v>11</v>
      </c>
      <c r="E3" s="83" t="s">
        <v>4</v>
      </c>
      <c r="F3" s="83" t="s">
        <v>5</v>
      </c>
      <c r="G3" s="83" t="s">
        <v>6</v>
      </c>
      <c r="H3" s="83" t="s">
        <v>7</v>
      </c>
    </row>
    <row r="4" spans="1:8" ht="15.75" customHeight="1">
      <c r="B4" s="84" t="s">
        <v>128</v>
      </c>
      <c r="C4" s="85">
        <v>424</v>
      </c>
      <c r="D4" s="68">
        <f>C4/C$13*100</f>
        <v>13.802083333333334</v>
      </c>
      <c r="E4" s="86">
        <v>416</v>
      </c>
      <c r="F4" s="86">
        <v>7</v>
      </c>
      <c r="G4" s="86">
        <v>1</v>
      </c>
      <c r="H4" s="86">
        <v>0</v>
      </c>
    </row>
    <row r="5" spans="1:8">
      <c r="B5" s="84" t="s">
        <v>129</v>
      </c>
      <c r="C5" s="85">
        <v>491</v>
      </c>
      <c r="D5" s="68">
        <f t="shared" ref="D5:D13" si="0">C5/C$13*100</f>
        <v>15.983072916666666</v>
      </c>
      <c r="E5" s="86">
        <v>483</v>
      </c>
      <c r="F5" s="86">
        <v>5</v>
      </c>
      <c r="G5" s="86">
        <v>0</v>
      </c>
      <c r="H5" s="86">
        <v>3</v>
      </c>
    </row>
    <row r="6" spans="1:8">
      <c r="B6" s="84" t="s">
        <v>130</v>
      </c>
      <c r="C6" s="85">
        <v>426</v>
      </c>
      <c r="D6" s="68">
        <f t="shared" si="0"/>
        <v>13.8671875</v>
      </c>
      <c r="E6" s="86">
        <v>426</v>
      </c>
      <c r="F6" s="86">
        <v>0</v>
      </c>
      <c r="G6" s="86">
        <v>0</v>
      </c>
      <c r="H6" s="86">
        <v>0</v>
      </c>
    </row>
    <row r="7" spans="1:8">
      <c r="B7" s="84" t="s">
        <v>131</v>
      </c>
      <c r="C7" s="85">
        <v>335</v>
      </c>
      <c r="D7" s="68">
        <f t="shared" si="0"/>
        <v>10.904947916666668</v>
      </c>
      <c r="E7" s="86">
        <v>334</v>
      </c>
      <c r="F7" s="86">
        <v>1</v>
      </c>
      <c r="G7" s="86">
        <v>0</v>
      </c>
      <c r="H7" s="86">
        <v>0</v>
      </c>
    </row>
    <row r="8" spans="1:8">
      <c r="B8" s="84" t="s">
        <v>132</v>
      </c>
      <c r="C8" s="85">
        <v>476</v>
      </c>
      <c r="D8" s="68">
        <f t="shared" si="0"/>
        <v>15.494791666666666</v>
      </c>
      <c r="E8" s="86">
        <v>474</v>
      </c>
      <c r="F8" s="86">
        <v>2</v>
      </c>
      <c r="G8" s="86">
        <v>0</v>
      </c>
      <c r="H8" s="86">
        <v>0</v>
      </c>
    </row>
    <row r="9" spans="1:8">
      <c r="B9" s="84" t="s">
        <v>133</v>
      </c>
      <c r="C9" s="85">
        <v>119</v>
      </c>
      <c r="D9" s="68">
        <f t="shared" si="0"/>
        <v>3.8736979166666665</v>
      </c>
      <c r="E9" s="86">
        <v>119</v>
      </c>
      <c r="F9" s="86">
        <v>0</v>
      </c>
      <c r="G9" s="86">
        <v>0</v>
      </c>
      <c r="H9" s="86">
        <v>0</v>
      </c>
    </row>
    <row r="10" spans="1:8">
      <c r="B10" s="84" t="s">
        <v>134</v>
      </c>
      <c r="C10" s="85">
        <v>137</v>
      </c>
      <c r="D10" s="68">
        <f t="shared" si="0"/>
        <v>4.4596354166666661</v>
      </c>
      <c r="E10" s="86">
        <v>134</v>
      </c>
      <c r="F10" s="86">
        <v>3</v>
      </c>
      <c r="G10" s="86">
        <v>0</v>
      </c>
      <c r="H10" s="86">
        <v>0</v>
      </c>
    </row>
    <row r="11" spans="1:8">
      <c r="B11" s="84" t="s">
        <v>135</v>
      </c>
      <c r="C11" s="85">
        <v>642</v>
      </c>
      <c r="D11" s="68">
        <f t="shared" si="0"/>
        <v>20.8984375</v>
      </c>
      <c r="E11" s="86">
        <v>642</v>
      </c>
      <c r="F11" s="86">
        <v>0</v>
      </c>
      <c r="G11" s="86">
        <v>0</v>
      </c>
      <c r="H11" s="86">
        <v>0</v>
      </c>
    </row>
    <row r="12" spans="1:8">
      <c r="B12" s="84" t="s">
        <v>23</v>
      </c>
      <c r="C12" s="85">
        <v>22</v>
      </c>
      <c r="D12" s="68">
        <f t="shared" si="0"/>
        <v>0.71614583333333326</v>
      </c>
      <c r="E12" s="86">
        <v>22</v>
      </c>
      <c r="F12" s="86">
        <v>0</v>
      </c>
      <c r="G12" s="86">
        <v>0</v>
      </c>
      <c r="H12" s="86">
        <v>0</v>
      </c>
    </row>
    <row r="13" spans="1:8">
      <c r="B13" s="87" t="s">
        <v>1</v>
      </c>
      <c r="C13" s="79">
        <v>3072</v>
      </c>
      <c r="D13" s="76">
        <f t="shared" si="0"/>
        <v>100</v>
      </c>
      <c r="E13" s="79">
        <v>3050</v>
      </c>
      <c r="F13" s="88">
        <v>18</v>
      </c>
      <c r="G13" s="88">
        <v>1</v>
      </c>
      <c r="H13" s="88">
        <v>3</v>
      </c>
    </row>
  </sheetData>
  <mergeCells count="1">
    <mergeCell ref="B2:H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2"/>
  <sheetViews>
    <sheetView topLeftCell="A25" workbookViewId="0">
      <selection activeCell="B42" sqref="B42"/>
    </sheetView>
  </sheetViews>
  <sheetFormatPr baseColWidth="10" defaultRowHeight="15"/>
  <cols>
    <col min="2" max="2" width="27" customWidth="1"/>
  </cols>
  <sheetData>
    <row r="2" spans="1:8">
      <c r="A2" s="146"/>
      <c r="B2" s="284" t="s">
        <v>174</v>
      </c>
      <c r="C2" s="285"/>
      <c r="D2" s="285"/>
      <c r="E2" s="285"/>
      <c r="F2" s="285"/>
      <c r="G2" s="285"/>
      <c r="H2" s="286"/>
    </row>
    <row r="3" spans="1:8">
      <c r="B3" s="160" t="s">
        <v>175</v>
      </c>
      <c r="C3" s="82" t="s">
        <v>10</v>
      </c>
      <c r="D3" s="82" t="s">
        <v>11</v>
      </c>
      <c r="E3" s="75" t="s">
        <v>4</v>
      </c>
      <c r="F3" s="75" t="s">
        <v>5</v>
      </c>
      <c r="G3" s="75" t="s">
        <v>6</v>
      </c>
      <c r="H3" s="75" t="s">
        <v>7</v>
      </c>
    </row>
    <row r="4" spans="1:8">
      <c r="B4" s="161" t="s">
        <v>137</v>
      </c>
      <c r="C4" s="159">
        <v>18</v>
      </c>
      <c r="D4" s="68">
        <f>C4/C$41*100</f>
        <v>0.5859375</v>
      </c>
      <c r="E4" s="89">
        <v>18</v>
      </c>
      <c r="F4" s="89">
        <v>0</v>
      </c>
      <c r="G4" s="89">
        <v>0</v>
      </c>
      <c r="H4" s="89">
        <v>0</v>
      </c>
    </row>
    <row r="5" spans="1:8">
      <c r="B5" s="161" t="s">
        <v>138</v>
      </c>
      <c r="C5" s="159">
        <v>27</v>
      </c>
      <c r="D5" s="68">
        <f t="shared" ref="D5:D41" si="0">C5/C$41*100</f>
        <v>0.87890625</v>
      </c>
      <c r="E5" s="89">
        <v>27</v>
      </c>
      <c r="F5" s="89">
        <v>0</v>
      </c>
      <c r="G5" s="89">
        <v>0</v>
      </c>
      <c r="H5" s="89">
        <v>0</v>
      </c>
    </row>
    <row r="6" spans="1:8">
      <c r="B6" s="161" t="s">
        <v>139</v>
      </c>
      <c r="C6" s="159">
        <v>16</v>
      </c>
      <c r="D6" s="68">
        <f t="shared" si="0"/>
        <v>0.52083333333333326</v>
      </c>
      <c r="E6" s="89">
        <v>16</v>
      </c>
      <c r="F6" s="89">
        <v>0</v>
      </c>
      <c r="G6" s="89">
        <v>0</v>
      </c>
      <c r="H6" s="89">
        <v>0</v>
      </c>
    </row>
    <row r="7" spans="1:8">
      <c r="B7" s="161" t="s">
        <v>140</v>
      </c>
      <c r="C7" s="159">
        <v>76</v>
      </c>
      <c r="D7" s="68">
        <f t="shared" si="0"/>
        <v>2.473958333333333</v>
      </c>
      <c r="E7" s="89">
        <v>76</v>
      </c>
      <c r="F7" s="89">
        <v>0</v>
      </c>
      <c r="G7" s="89">
        <v>0</v>
      </c>
      <c r="H7" s="89">
        <v>0</v>
      </c>
    </row>
    <row r="8" spans="1:8">
      <c r="B8" s="161" t="s">
        <v>141</v>
      </c>
      <c r="C8" s="159">
        <v>22</v>
      </c>
      <c r="D8" s="68">
        <f t="shared" si="0"/>
        <v>0.71614583333333326</v>
      </c>
      <c r="E8" s="89">
        <v>22</v>
      </c>
      <c r="F8" s="89">
        <v>0</v>
      </c>
      <c r="G8" s="89">
        <v>0</v>
      </c>
      <c r="H8" s="89">
        <v>0</v>
      </c>
    </row>
    <row r="9" spans="1:8">
      <c r="B9" s="161" t="s">
        <v>142</v>
      </c>
      <c r="C9" s="159">
        <v>623</v>
      </c>
      <c r="D9" s="68">
        <f t="shared" si="0"/>
        <v>20.279947916666664</v>
      </c>
      <c r="E9" s="89">
        <v>623</v>
      </c>
      <c r="F9" s="89">
        <v>0</v>
      </c>
      <c r="G9" s="89">
        <v>0</v>
      </c>
      <c r="H9" s="89">
        <v>0</v>
      </c>
    </row>
    <row r="10" spans="1:8">
      <c r="B10" s="161" t="s">
        <v>143</v>
      </c>
      <c r="C10" s="159">
        <v>12</v>
      </c>
      <c r="D10" s="68">
        <f t="shared" si="0"/>
        <v>0.390625</v>
      </c>
      <c r="E10" s="89">
        <v>12</v>
      </c>
      <c r="F10" s="89">
        <v>0</v>
      </c>
      <c r="G10" s="89">
        <v>0</v>
      </c>
      <c r="H10" s="89">
        <v>0</v>
      </c>
    </row>
    <row r="11" spans="1:8">
      <c r="B11" s="161" t="s">
        <v>144</v>
      </c>
      <c r="C11" s="159">
        <v>28</v>
      </c>
      <c r="D11" s="68">
        <f t="shared" si="0"/>
        <v>0.91145833333333337</v>
      </c>
      <c r="E11" s="89">
        <v>28</v>
      </c>
      <c r="F11" s="89">
        <v>0</v>
      </c>
      <c r="G11" s="89">
        <v>0</v>
      </c>
      <c r="H11" s="89">
        <v>0</v>
      </c>
    </row>
    <row r="12" spans="1:8">
      <c r="B12" s="161" t="s">
        <v>145</v>
      </c>
      <c r="C12" s="159">
        <v>11</v>
      </c>
      <c r="D12" s="68">
        <f t="shared" si="0"/>
        <v>0.35807291666666663</v>
      </c>
      <c r="E12" s="89">
        <v>11</v>
      </c>
      <c r="F12" s="89">
        <v>0</v>
      </c>
      <c r="G12" s="89">
        <v>0</v>
      </c>
      <c r="H12" s="89">
        <v>0</v>
      </c>
    </row>
    <row r="13" spans="1:8">
      <c r="B13" s="161" t="s">
        <v>146</v>
      </c>
      <c r="C13" s="159">
        <v>20</v>
      </c>
      <c r="D13" s="68">
        <f t="shared" si="0"/>
        <v>0.65104166666666674</v>
      </c>
      <c r="E13" s="89">
        <v>20</v>
      </c>
      <c r="F13" s="89">
        <v>0</v>
      </c>
      <c r="G13" s="89">
        <v>0</v>
      </c>
      <c r="H13" s="89">
        <v>0</v>
      </c>
    </row>
    <row r="14" spans="1:8">
      <c r="B14" s="161" t="s">
        <v>147</v>
      </c>
      <c r="C14" s="159">
        <v>22</v>
      </c>
      <c r="D14" s="68">
        <f t="shared" si="0"/>
        <v>0.71614583333333326</v>
      </c>
      <c r="E14" s="89">
        <v>22</v>
      </c>
      <c r="F14" s="89">
        <v>0</v>
      </c>
      <c r="G14" s="89">
        <v>0</v>
      </c>
      <c r="H14" s="89">
        <v>0</v>
      </c>
    </row>
    <row r="15" spans="1:8">
      <c r="B15" s="161" t="s">
        <v>148</v>
      </c>
      <c r="C15" s="159">
        <v>85</v>
      </c>
      <c r="D15" s="68">
        <f t="shared" si="0"/>
        <v>2.766927083333333</v>
      </c>
      <c r="E15" s="89">
        <v>84</v>
      </c>
      <c r="F15" s="89">
        <v>0</v>
      </c>
      <c r="G15" s="89">
        <v>0</v>
      </c>
      <c r="H15" s="89">
        <v>1</v>
      </c>
    </row>
    <row r="16" spans="1:8">
      <c r="B16" s="161" t="s">
        <v>149</v>
      </c>
      <c r="C16" s="159">
        <v>220</v>
      </c>
      <c r="D16" s="68">
        <f t="shared" si="0"/>
        <v>7.161458333333333</v>
      </c>
      <c r="E16" s="89">
        <v>220</v>
      </c>
      <c r="F16" s="89">
        <v>0</v>
      </c>
      <c r="G16" s="89">
        <v>0</v>
      </c>
      <c r="H16" s="89">
        <v>0</v>
      </c>
    </row>
    <row r="17" spans="2:8">
      <c r="B17" s="161" t="s">
        <v>150</v>
      </c>
      <c r="C17" s="159">
        <v>17</v>
      </c>
      <c r="D17" s="68">
        <f t="shared" si="0"/>
        <v>0.55338541666666674</v>
      </c>
      <c r="E17" s="89">
        <v>16</v>
      </c>
      <c r="F17" s="89">
        <v>0</v>
      </c>
      <c r="G17" s="89">
        <v>0</v>
      </c>
      <c r="H17" s="89">
        <v>1</v>
      </c>
    </row>
    <row r="18" spans="2:8">
      <c r="B18" s="161" t="s">
        <v>151</v>
      </c>
      <c r="C18" s="159">
        <v>34</v>
      </c>
      <c r="D18" s="68">
        <f t="shared" si="0"/>
        <v>1.1067708333333335</v>
      </c>
      <c r="E18" s="89">
        <v>34</v>
      </c>
      <c r="F18" s="89">
        <v>0</v>
      </c>
      <c r="G18" s="89">
        <v>0</v>
      </c>
      <c r="H18" s="89">
        <v>0</v>
      </c>
    </row>
    <row r="19" spans="2:8">
      <c r="B19" s="161" t="s">
        <v>152</v>
      </c>
      <c r="C19" s="159">
        <v>13</v>
      </c>
      <c r="D19" s="68">
        <f t="shared" si="0"/>
        <v>0.42317708333333331</v>
      </c>
      <c r="E19" s="89">
        <v>12</v>
      </c>
      <c r="F19" s="89">
        <v>1</v>
      </c>
      <c r="G19" s="89">
        <v>0</v>
      </c>
      <c r="H19" s="89">
        <v>0</v>
      </c>
    </row>
    <row r="20" spans="2:8">
      <c r="B20" s="161" t="s">
        <v>153</v>
      </c>
      <c r="C20" s="159">
        <v>26</v>
      </c>
      <c r="D20" s="68">
        <f t="shared" si="0"/>
        <v>0.84635416666666663</v>
      </c>
      <c r="E20" s="89">
        <v>26</v>
      </c>
      <c r="F20" s="89">
        <v>0</v>
      </c>
      <c r="G20" s="89">
        <v>0</v>
      </c>
      <c r="H20" s="89">
        <v>0</v>
      </c>
    </row>
    <row r="21" spans="2:8">
      <c r="B21" s="161" t="s">
        <v>154</v>
      </c>
      <c r="C21" s="159">
        <v>51</v>
      </c>
      <c r="D21" s="68">
        <f t="shared" si="0"/>
        <v>1.66015625</v>
      </c>
      <c r="E21" s="89">
        <v>50</v>
      </c>
      <c r="F21" s="89">
        <v>1</v>
      </c>
      <c r="G21" s="89">
        <v>0</v>
      </c>
      <c r="H21" s="89">
        <v>0</v>
      </c>
    </row>
    <row r="22" spans="2:8">
      <c r="B22" s="161" t="s">
        <v>155</v>
      </c>
      <c r="C22" s="159">
        <v>52</v>
      </c>
      <c r="D22" s="68">
        <f t="shared" si="0"/>
        <v>1.6927083333333333</v>
      </c>
      <c r="E22" s="89">
        <v>51</v>
      </c>
      <c r="F22" s="89">
        <v>1</v>
      </c>
      <c r="G22" s="89">
        <v>0</v>
      </c>
      <c r="H22" s="89">
        <v>0</v>
      </c>
    </row>
    <row r="23" spans="2:8">
      <c r="B23" s="161" t="s">
        <v>156</v>
      </c>
      <c r="C23" s="159">
        <v>9</v>
      </c>
      <c r="D23" s="68">
        <f t="shared" si="0"/>
        <v>0.29296875</v>
      </c>
      <c r="E23" s="89">
        <v>9</v>
      </c>
      <c r="F23" s="89">
        <v>0</v>
      </c>
      <c r="G23" s="89">
        <v>0</v>
      </c>
      <c r="H23" s="89">
        <v>0</v>
      </c>
    </row>
    <row r="24" spans="2:8">
      <c r="B24" s="161" t="s">
        <v>157</v>
      </c>
      <c r="C24" s="159">
        <v>187</v>
      </c>
      <c r="D24" s="68">
        <f t="shared" si="0"/>
        <v>6.0872395833333339</v>
      </c>
      <c r="E24" s="89">
        <v>186</v>
      </c>
      <c r="F24" s="89">
        <v>1</v>
      </c>
      <c r="G24" s="89">
        <v>0</v>
      </c>
      <c r="H24" s="89">
        <v>0</v>
      </c>
    </row>
    <row r="25" spans="2:8">
      <c r="B25" s="161" t="s">
        <v>158</v>
      </c>
      <c r="C25" s="159">
        <v>47</v>
      </c>
      <c r="D25" s="68">
        <f t="shared" si="0"/>
        <v>1.5299479166666665</v>
      </c>
      <c r="E25" s="89">
        <v>47</v>
      </c>
      <c r="F25" s="89">
        <v>0</v>
      </c>
      <c r="G25" s="89">
        <v>0</v>
      </c>
      <c r="H25" s="89">
        <v>0</v>
      </c>
    </row>
    <row r="26" spans="2:8">
      <c r="B26" s="161" t="s">
        <v>159</v>
      </c>
      <c r="C26" s="159">
        <v>16</v>
      </c>
      <c r="D26" s="68">
        <f t="shared" si="0"/>
        <v>0.52083333333333326</v>
      </c>
      <c r="E26" s="89">
        <v>16</v>
      </c>
      <c r="F26" s="89">
        <v>0</v>
      </c>
      <c r="G26" s="89">
        <v>0</v>
      </c>
      <c r="H26" s="89">
        <v>0</v>
      </c>
    </row>
    <row r="27" spans="2:8">
      <c r="B27" s="161" t="s">
        <v>160</v>
      </c>
      <c r="C27" s="159">
        <v>286</v>
      </c>
      <c r="D27" s="68">
        <f t="shared" si="0"/>
        <v>9.3098958333333321</v>
      </c>
      <c r="E27" s="89">
        <v>283</v>
      </c>
      <c r="F27" s="89">
        <v>3</v>
      </c>
      <c r="G27" s="89">
        <v>0</v>
      </c>
      <c r="H27" s="89">
        <v>0</v>
      </c>
    </row>
    <row r="28" spans="2:8">
      <c r="B28" s="161" t="s">
        <v>161</v>
      </c>
      <c r="C28" s="159">
        <v>13</v>
      </c>
      <c r="D28" s="68">
        <f t="shared" si="0"/>
        <v>0.42317708333333331</v>
      </c>
      <c r="E28" s="89">
        <v>12</v>
      </c>
      <c r="F28" s="89">
        <v>1</v>
      </c>
      <c r="G28" s="89">
        <v>0</v>
      </c>
      <c r="H28" s="89">
        <v>0</v>
      </c>
    </row>
    <row r="29" spans="2:8">
      <c r="B29" s="161" t="s">
        <v>162</v>
      </c>
      <c r="C29" s="159">
        <v>15</v>
      </c>
      <c r="D29" s="68">
        <f t="shared" si="0"/>
        <v>0.48828125</v>
      </c>
      <c r="E29" s="89">
        <v>14</v>
      </c>
      <c r="F29" s="89">
        <v>1</v>
      </c>
      <c r="G29" s="89">
        <v>0</v>
      </c>
      <c r="H29" s="89">
        <v>0</v>
      </c>
    </row>
    <row r="30" spans="2:8">
      <c r="B30" s="161" t="s">
        <v>163</v>
      </c>
      <c r="C30" s="159">
        <v>673</v>
      </c>
      <c r="D30" s="68">
        <f t="shared" si="0"/>
        <v>21.907552083333336</v>
      </c>
      <c r="E30" s="89">
        <v>667</v>
      </c>
      <c r="F30" s="89">
        <v>4</v>
      </c>
      <c r="G30" s="89">
        <v>1</v>
      </c>
      <c r="H30" s="89">
        <v>1</v>
      </c>
    </row>
    <row r="31" spans="2:8">
      <c r="B31" s="161" t="s">
        <v>164</v>
      </c>
      <c r="C31" s="159">
        <v>5</v>
      </c>
      <c r="D31" s="68">
        <f t="shared" si="0"/>
        <v>0.16276041666666669</v>
      </c>
      <c r="E31" s="89">
        <v>5</v>
      </c>
      <c r="F31" s="89">
        <v>0</v>
      </c>
      <c r="G31" s="89">
        <v>0</v>
      </c>
      <c r="H31" s="89">
        <v>0</v>
      </c>
    </row>
    <row r="32" spans="2:8">
      <c r="B32" s="161" t="s">
        <v>165</v>
      </c>
      <c r="C32" s="159">
        <v>27</v>
      </c>
      <c r="D32" s="68">
        <f t="shared" si="0"/>
        <v>0.87890625</v>
      </c>
      <c r="E32" s="89">
        <v>27</v>
      </c>
      <c r="F32" s="89">
        <v>0</v>
      </c>
      <c r="G32" s="89">
        <v>0</v>
      </c>
      <c r="H32" s="89">
        <v>0</v>
      </c>
    </row>
    <row r="33" spans="2:8">
      <c r="B33" s="161" t="s">
        <v>166</v>
      </c>
      <c r="C33" s="159">
        <v>30</v>
      </c>
      <c r="D33" s="68">
        <f t="shared" si="0"/>
        <v>0.9765625</v>
      </c>
      <c r="E33" s="89">
        <v>30</v>
      </c>
      <c r="F33" s="89">
        <v>0</v>
      </c>
      <c r="G33" s="89">
        <v>0</v>
      </c>
      <c r="H33" s="89">
        <v>0</v>
      </c>
    </row>
    <row r="34" spans="2:8">
      <c r="B34" s="161" t="s">
        <v>167</v>
      </c>
      <c r="C34" s="159">
        <v>43</v>
      </c>
      <c r="D34" s="68">
        <f t="shared" si="0"/>
        <v>1.3997395833333335</v>
      </c>
      <c r="E34" s="89">
        <v>42</v>
      </c>
      <c r="F34" s="89">
        <v>1</v>
      </c>
      <c r="G34" s="89">
        <v>0</v>
      </c>
      <c r="H34" s="89">
        <v>0</v>
      </c>
    </row>
    <row r="35" spans="2:8">
      <c r="B35" s="161" t="s">
        <v>168</v>
      </c>
      <c r="C35" s="159">
        <v>124</v>
      </c>
      <c r="D35" s="68">
        <f t="shared" si="0"/>
        <v>4.0364583333333339</v>
      </c>
      <c r="E35" s="89">
        <v>123</v>
      </c>
      <c r="F35" s="89">
        <v>1</v>
      </c>
      <c r="G35" s="89">
        <v>0</v>
      </c>
      <c r="H35" s="89">
        <v>0</v>
      </c>
    </row>
    <row r="36" spans="2:8">
      <c r="B36" s="161" t="s">
        <v>169</v>
      </c>
      <c r="C36" s="159">
        <v>28</v>
      </c>
      <c r="D36" s="68">
        <f t="shared" si="0"/>
        <v>0.91145833333333337</v>
      </c>
      <c r="E36" s="89">
        <v>28</v>
      </c>
      <c r="F36" s="89">
        <v>0</v>
      </c>
      <c r="G36" s="89">
        <v>0</v>
      </c>
      <c r="H36" s="89">
        <v>0</v>
      </c>
    </row>
    <row r="37" spans="2:8">
      <c r="B37" s="161" t="s">
        <v>170</v>
      </c>
      <c r="C37" s="159">
        <v>28</v>
      </c>
      <c r="D37" s="68">
        <f t="shared" si="0"/>
        <v>0.91145833333333337</v>
      </c>
      <c r="E37" s="89">
        <v>27</v>
      </c>
      <c r="F37" s="89">
        <v>1</v>
      </c>
      <c r="G37" s="89">
        <v>0</v>
      </c>
      <c r="H37" s="89">
        <v>0</v>
      </c>
    </row>
    <row r="38" spans="2:8">
      <c r="B38" s="161" t="s">
        <v>171</v>
      </c>
      <c r="C38" s="159">
        <v>141</v>
      </c>
      <c r="D38" s="68">
        <f t="shared" si="0"/>
        <v>4.58984375</v>
      </c>
      <c r="E38" s="89">
        <v>139</v>
      </c>
      <c r="F38" s="89">
        <v>2</v>
      </c>
      <c r="G38" s="89">
        <v>0</v>
      </c>
      <c r="H38" s="89">
        <v>0</v>
      </c>
    </row>
    <row r="39" spans="2:8">
      <c r="B39" s="161" t="s">
        <v>172</v>
      </c>
      <c r="C39" s="159">
        <v>17</v>
      </c>
      <c r="D39" s="68">
        <f t="shared" si="0"/>
        <v>0.55338541666666674</v>
      </c>
      <c r="E39" s="89">
        <v>17</v>
      </c>
      <c r="F39" s="89">
        <v>0</v>
      </c>
      <c r="G39" s="89">
        <v>0</v>
      </c>
      <c r="H39" s="89">
        <v>0</v>
      </c>
    </row>
    <row r="40" spans="2:8">
      <c r="B40" s="161" t="s">
        <v>173</v>
      </c>
      <c r="C40" s="159">
        <v>10</v>
      </c>
      <c r="D40" s="68">
        <f t="shared" si="0"/>
        <v>0.32552083333333337</v>
      </c>
      <c r="E40" s="89">
        <v>10</v>
      </c>
      <c r="F40" s="89">
        <v>0</v>
      </c>
      <c r="G40" s="89">
        <v>0</v>
      </c>
      <c r="H40" s="89">
        <v>0</v>
      </c>
    </row>
    <row r="41" spans="2:8">
      <c r="B41" s="92" t="s">
        <v>1</v>
      </c>
      <c r="C41" s="79">
        <v>3072</v>
      </c>
      <c r="D41" s="76">
        <f t="shared" si="0"/>
        <v>100</v>
      </c>
      <c r="E41" s="79">
        <v>3050</v>
      </c>
      <c r="F41" s="93">
        <v>18</v>
      </c>
      <c r="G41" s="93">
        <v>1</v>
      </c>
      <c r="H41" s="93">
        <v>3</v>
      </c>
    </row>
    <row r="42" spans="2:8">
      <c r="B42" t="s">
        <v>664</v>
      </c>
      <c r="C42" s="72"/>
      <c r="D42" s="72"/>
      <c r="E42" s="72"/>
      <c r="F42" s="72"/>
      <c r="G42" s="72"/>
      <c r="H42" s="72"/>
    </row>
  </sheetData>
  <mergeCells count="1">
    <mergeCell ref="B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INDICE</vt:lpstr>
      <vt:lpstr>ATJI-1</vt:lpstr>
      <vt:lpstr>ATJI-2</vt:lpstr>
      <vt:lpstr>ATJI-3</vt:lpstr>
      <vt:lpstr>ATJI-4</vt:lpstr>
      <vt:lpstr>ATJI-5</vt:lpstr>
      <vt:lpstr>ATJI-6</vt:lpstr>
      <vt:lpstr>ATJI-7</vt:lpstr>
      <vt:lpstr>ATJI-8</vt:lpstr>
      <vt:lpstr>ATJI-9</vt:lpstr>
      <vt:lpstr>ATJI-10</vt:lpstr>
      <vt:lpstr>ATJI-11</vt:lpstr>
      <vt:lpstr>ATJI-12</vt:lpstr>
      <vt:lpstr>ATJI-13</vt:lpstr>
      <vt:lpstr>ATJI-14</vt:lpstr>
      <vt:lpstr>ATJI-15</vt:lpstr>
      <vt:lpstr>ATJI-16</vt:lpstr>
      <vt:lpstr>ATJI-17</vt:lpstr>
      <vt:lpstr>ATJI-18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2016-07-08T06:56:22Z</dcterms:modified>
</cp:coreProperties>
</file>