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3" activeTab="18"/>
  </bookViews>
  <sheets>
    <sheet name="INDICE" sheetId="20" r:id="rId1"/>
    <sheet name="ATJA-1" sheetId="2" r:id="rId2"/>
    <sheet name="ATJA-2" sheetId="3" r:id="rId3"/>
    <sheet name="ATJA-3" sheetId="4" r:id="rId4"/>
    <sheet name="ATJA-4" sheetId="5" r:id="rId5"/>
    <sheet name="ATJA-5" sheetId="6" r:id="rId6"/>
    <sheet name="ATJA-6 " sheetId="7" r:id="rId7"/>
    <sheet name="ATJA-7" sheetId="8" r:id="rId8"/>
    <sheet name="ATJA-8" sheetId="9" r:id="rId9"/>
    <sheet name="ATJA-9" sheetId="10" r:id="rId10"/>
    <sheet name="ATJA-10" sheetId="11" r:id="rId11"/>
    <sheet name="ATJA-11" sheetId="12" r:id="rId12"/>
    <sheet name="ATJA-12" sheetId="13" r:id="rId13"/>
    <sheet name="ATJA-13" sheetId="14" r:id="rId14"/>
    <sheet name="ATJA-14" sheetId="15" r:id="rId15"/>
    <sheet name="ATJA-15" sheetId="16" r:id="rId16"/>
    <sheet name="ATJA-16" sheetId="17" r:id="rId17"/>
    <sheet name="ATJA-17" sheetId="18" r:id="rId18"/>
    <sheet name="ATJA-18" sheetId="1" r:id="rId19"/>
  </sheets>
  <calcPr calcId="144525"/>
</workbook>
</file>

<file path=xl/calcChain.xml><?xml version="1.0" encoding="utf-8"?>
<calcChain xmlns="http://schemas.openxmlformats.org/spreadsheetml/2006/main">
  <c r="D39" i="13" l="1"/>
  <c r="D5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4" i="4"/>
  <c r="D5" i="18" l="1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4" i="18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4" i="17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4" i="16"/>
  <c r="D4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" i="15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4" i="14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40" i="13"/>
  <c r="D4" i="13"/>
  <c r="D22" i="12"/>
  <c r="D23" i="12"/>
  <c r="D24" i="12"/>
  <c r="D25" i="12"/>
  <c r="D26" i="12"/>
  <c r="D27" i="12"/>
  <c r="D28" i="12"/>
  <c r="D29" i="12"/>
  <c r="D21" i="12"/>
  <c r="D5" i="12"/>
  <c r="D6" i="12"/>
  <c r="D7" i="12"/>
  <c r="D8" i="12"/>
  <c r="D9" i="12"/>
  <c r="D10" i="12"/>
  <c r="D11" i="12"/>
  <c r="D12" i="12"/>
  <c r="D13" i="12"/>
  <c r="D14" i="12"/>
  <c r="D15" i="12"/>
  <c r="D16" i="12"/>
  <c r="D4" i="12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33" i="11"/>
  <c r="D22" i="11"/>
  <c r="D23" i="11"/>
  <c r="D24" i="11"/>
  <c r="D25" i="11"/>
  <c r="D26" i="11"/>
  <c r="D27" i="11"/>
  <c r="D28" i="11"/>
  <c r="D21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62" i="11"/>
  <c r="D5" i="11"/>
  <c r="D6" i="11"/>
  <c r="D7" i="11"/>
  <c r="D8" i="11"/>
  <c r="D9" i="11"/>
  <c r="D10" i="11"/>
  <c r="D11" i="11"/>
  <c r="D12" i="11"/>
  <c r="D13" i="11"/>
  <c r="D14" i="11"/>
  <c r="D15" i="11"/>
  <c r="D16" i="11"/>
  <c r="D4" i="11"/>
  <c r="D5" i="10"/>
  <c r="D6" i="10"/>
  <c r="D7" i="10"/>
  <c r="D8" i="10"/>
  <c r="D9" i="10"/>
  <c r="D10" i="10"/>
  <c r="D11" i="10"/>
  <c r="D12" i="10"/>
  <c r="D13" i="10"/>
  <c r="D14" i="10"/>
  <c r="D4" i="10"/>
  <c r="D43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" i="7"/>
  <c r="D7" i="6" l="1"/>
  <c r="D10" i="6"/>
  <c r="D9" i="6"/>
  <c r="D5" i="6"/>
  <c r="D6" i="6"/>
  <c r="D8" i="6"/>
  <c r="C26" i="2" l="1"/>
  <c r="C25" i="2"/>
  <c r="D5" i="8" l="1"/>
  <c r="D6" i="8"/>
  <c r="D7" i="8"/>
  <c r="D8" i="8"/>
  <c r="D9" i="8"/>
  <c r="D10" i="8"/>
  <c r="D11" i="8"/>
  <c r="D12" i="8"/>
  <c r="D13" i="8"/>
  <c r="D4" i="8"/>
  <c r="F11" i="6"/>
  <c r="F12" i="6" s="1"/>
  <c r="I11" i="6"/>
  <c r="I12" i="6" s="1"/>
  <c r="H11" i="6"/>
  <c r="H12" i="6" s="1"/>
  <c r="G11" i="6"/>
  <c r="G12" i="6" s="1"/>
  <c r="D11" i="6"/>
  <c r="D5" i="5"/>
  <c r="D6" i="5"/>
  <c r="D7" i="5"/>
  <c r="D8" i="5"/>
  <c r="D9" i="5"/>
  <c r="D10" i="5"/>
  <c r="D4" i="5"/>
  <c r="D11" i="3"/>
  <c r="D12" i="3"/>
  <c r="D13" i="3"/>
  <c r="D14" i="3"/>
  <c r="D15" i="3"/>
  <c r="D16" i="3"/>
  <c r="D17" i="3"/>
  <c r="D18" i="3"/>
  <c r="D19" i="3"/>
  <c r="D20" i="3"/>
  <c r="D21" i="3"/>
  <c r="D22" i="3"/>
  <c r="D5" i="3"/>
  <c r="D6" i="3"/>
  <c r="D4" i="3"/>
  <c r="L4" i="3"/>
  <c r="F5" i="3"/>
  <c r="F6" i="3"/>
  <c r="F4" i="3"/>
  <c r="L6" i="3"/>
  <c r="J5" i="3"/>
  <c r="D12" i="6" l="1"/>
  <c r="E11" i="6" s="1"/>
  <c r="H6" i="3"/>
  <c r="H4" i="3"/>
  <c r="H5" i="3"/>
  <c r="L5" i="3"/>
  <c r="J4" i="3"/>
  <c r="J6" i="3"/>
  <c r="G29" i="2"/>
  <c r="D37" i="2"/>
  <c r="D36" i="2"/>
  <c r="D35" i="2"/>
  <c r="D34" i="2"/>
  <c r="H29" i="2"/>
  <c r="F29" i="2"/>
  <c r="E29" i="2"/>
  <c r="C27" i="2"/>
  <c r="E4" i="6" l="1"/>
  <c r="E12" i="6"/>
  <c r="E6" i="6"/>
  <c r="E9" i="6"/>
  <c r="E8" i="6"/>
  <c r="E10" i="6"/>
  <c r="E7" i="6"/>
  <c r="E5" i="6"/>
  <c r="C29" i="2"/>
  <c r="D27" i="2" s="1"/>
  <c r="D26" i="2" l="1"/>
  <c r="D28" i="2"/>
  <c r="D29" i="2"/>
  <c r="D25" i="2"/>
</calcChain>
</file>

<file path=xl/sharedStrings.xml><?xml version="1.0" encoding="utf-8"?>
<sst xmlns="http://schemas.openxmlformats.org/spreadsheetml/2006/main" count="827" uniqueCount="599">
  <si>
    <t>Total</t>
  </si>
  <si>
    <t>Leve</t>
  </si>
  <si>
    <t>Grave</t>
  </si>
  <si>
    <t>Muy grave</t>
  </si>
  <si>
    <t>Mortal</t>
  </si>
  <si>
    <t>Agricultura</t>
  </si>
  <si>
    <t>Industria</t>
  </si>
  <si>
    <t>Construcción</t>
  </si>
  <si>
    <t>Servicios</t>
  </si>
  <si>
    <t>En el centro de trabajo</t>
  </si>
  <si>
    <t>En desplazamiento en jornada</t>
  </si>
  <si>
    <t>Menos de 20 años</t>
  </si>
  <si>
    <t>Entre 20 y 24 años</t>
  </si>
  <si>
    <t>Entre 25 y 29 años</t>
  </si>
  <si>
    <t>Entre 30 y 34 años</t>
  </si>
  <si>
    <t>Entre 35 y 39 años</t>
  </si>
  <si>
    <t>Entre 40 y 44 años</t>
  </si>
  <si>
    <t>Entre 45 y 49 años</t>
  </si>
  <si>
    <t>Entre 50 y 54 años</t>
  </si>
  <si>
    <t>Entre 55 y 59 años</t>
  </si>
  <si>
    <t>Entre 60 y 64 años</t>
  </si>
  <si>
    <t>65 o más años</t>
  </si>
  <si>
    <t>13 Directores de producción y operaciones</t>
  </si>
  <si>
    <t>15 Directores y gerentes de otras empresas de servicios no clasificados bajo otros epígrafes</t>
  </si>
  <si>
    <t>24 Profesionales de la ciencias físicas, químicas, matemáticas y de las ingenierías</t>
  </si>
  <si>
    <t>31 Técnicos de las ciencias y de las ingenierías</t>
  </si>
  <si>
    <t>58 Trabajadores de los servicios personales</t>
  </si>
  <si>
    <t>59 Trabajadores de los servicios de protección y seguridad</t>
  </si>
  <si>
    <t>61 Trabajadores cualificados en actividades agrícolas</t>
  </si>
  <si>
    <t>62 Trabajadores cualificados en actividades ganaderas, (incluidas avícolas, apícolas y similares)</t>
  </si>
  <si>
    <t>63 Trabajadores cualificados en actividades agropecuarias mixtas</t>
  </si>
  <si>
    <t>64 Trabajadores cualificados en actividades forestales, pesqueras y cinegéticas</t>
  </si>
  <si>
    <t>71 Trabajadores en obras estructurales de construcción y afines</t>
  </si>
  <si>
    <t>73 Soldadores, chapistas, montadores de estructuras metálicas, herreros, elaboradores de herramientas y afines</t>
  </si>
  <si>
    <t>74 Mecánicos y ajustadores de maquinaria</t>
  </si>
  <si>
    <t>77 Trabajadores de la industria de la alimentación, bebidas y tabaco</t>
  </si>
  <si>
    <t>81 Operadores de instalaciones y maquinaria fijas</t>
  </si>
  <si>
    <t>83 Maquinistas de locomotoras, operadores de maquinaria agrícola y de equipos pesados móviles, y marineros</t>
  </si>
  <si>
    <t>84 Conductores de vehículos para el transporte urbano o por carretera</t>
  </si>
  <si>
    <t>94 Recogedores de residuos urbanos, vendedores callejeros y otras ocupaciones elementales en servicios</t>
  </si>
  <si>
    <t>95 Peones agrarios, forestales y de la pesca</t>
  </si>
  <si>
    <t>96 Peones de la construcción y de la minería</t>
  </si>
  <si>
    <t>97 Peones de las industrias manufactureras</t>
  </si>
  <si>
    <t>98 Peones del transporte, descargadores y reponedores</t>
  </si>
  <si>
    <t>Menos de 3 meses</t>
  </si>
  <si>
    <t>Entre 3 y 6 meses</t>
  </si>
  <si>
    <t>Entre 7 y 12 meses</t>
  </si>
  <si>
    <t>Entre 13 y 24 meses</t>
  </si>
  <si>
    <t>Entre 25 y 48 meses</t>
  </si>
  <si>
    <t>Más de 48 meses</t>
  </si>
  <si>
    <t>África</t>
  </si>
  <si>
    <t>América Central</t>
  </si>
  <si>
    <t>América del Sur</t>
  </si>
  <si>
    <t>Asia</t>
  </si>
  <si>
    <t>Resto de Europa</t>
  </si>
  <si>
    <t>Unión Europea</t>
  </si>
  <si>
    <t>012 Argelia</t>
  </si>
  <si>
    <t>032 Argentina</t>
  </si>
  <si>
    <t>068 Bolivia</t>
  </si>
  <si>
    <t>076 Brasil</t>
  </si>
  <si>
    <t>100 Bulgaria</t>
  </si>
  <si>
    <t>120 Camerún</t>
  </si>
  <si>
    <t>170 Colombia</t>
  </si>
  <si>
    <t>214 Dominicana (República)</t>
  </si>
  <si>
    <t>218 Ecuador</t>
  </si>
  <si>
    <t>250 Francia</t>
  </si>
  <si>
    <t>270 Gambia</t>
  </si>
  <si>
    <t>288 Ghana</t>
  </si>
  <si>
    <t>356 India</t>
  </si>
  <si>
    <t>466 Mali</t>
  </si>
  <si>
    <t>504 Marruecos</t>
  </si>
  <si>
    <t>524 Nepal</t>
  </si>
  <si>
    <t>566 Nigeria</t>
  </si>
  <si>
    <t>586 Pakistán</t>
  </si>
  <si>
    <t>600 Paraguay</t>
  </si>
  <si>
    <t>604 Perú</t>
  </si>
  <si>
    <t>616 Polonia</t>
  </si>
  <si>
    <t>620 Portugal</t>
  </si>
  <si>
    <t>642 Rumanía</t>
  </si>
  <si>
    <t>643 Rusia</t>
  </si>
  <si>
    <t>686 Senegal</t>
  </si>
  <si>
    <t>724 España</t>
  </si>
  <si>
    <t>804 Ucrania</t>
  </si>
  <si>
    <t>826 Reino Unido</t>
  </si>
  <si>
    <t>862 Venezuela</t>
  </si>
  <si>
    <t>Tamaño plantilla</t>
  </si>
  <si>
    <t>Entre 1 y 9 trabajadores</t>
  </si>
  <si>
    <t>Entre 10 y 25 trabajadores</t>
  </si>
  <si>
    <t>Entre 26 y 49 trabajadores</t>
  </si>
  <si>
    <t>Entre 50 y 99 trabajadores</t>
  </si>
  <si>
    <t>Entre 100 y 249 trabajadores</t>
  </si>
  <si>
    <t>Entre 250 y 499 trabajadores</t>
  </si>
  <si>
    <t>Entre 500 y 999 trabajadores</t>
  </si>
  <si>
    <t>1000 o más trabajadores</t>
  </si>
  <si>
    <t>30001 Abanilla</t>
  </si>
  <si>
    <t>30002 Abarán</t>
  </si>
  <si>
    <t>30003 Águilas</t>
  </si>
  <si>
    <t>30004 Albudeite</t>
  </si>
  <si>
    <t>30005 Alcantarilla</t>
  </si>
  <si>
    <t>30007 Alguazas</t>
  </si>
  <si>
    <t>30008 Alhama de Murcia</t>
  </si>
  <si>
    <t>30009 Archena</t>
  </si>
  <si>
    <t>30010 Beniel</t>
  </si>
  <si>
    <t>30011 Blanca</t>
  </si>
  <si>
    <t>30012 Bullas</t>
  </si>
  <si>
    <t>30013 Calasparra</t>
  </si>
  <si>
    <t>30015 Caravaca de la Cruz</t>
  </si>
  <si>
    <t>30016 Cartagena</t>
  </si>
  <si>
    <t>30017 Cehegín</t>
  </si>
  <si>
    <t>30018 Ceutí</t>
  </si>
  <si>
    <t>30019 Cieza</t>
  </si>
  <si>
    <t>30020 Fortuna</t>
  </si>
  <si>
    <t>30021 Fuente Álamo</t>
  </si>
  <si>
    <t>30022 Jumilla</t>
  </si>
  <si>
    <t>30023 Librilla</t>
  </si>
  <si>
    <t>30024 Lorca</t>
  </si>
  <si>
    <t>30025 Lorquí</t>
  </si>
  <si>
    <t>30026 Mazarrón</t>
  </si>
  <si>
    <t>30027 Molina de Segura</t>
  </si>
  <si>
    <t>30028 Moratalla</t>
  </si>
  <si>
    <t>30029 Mula</t>
  </si>
  <si>
    <t>30030 Murcia</t>
  </si>
  <si>
    <t>30031 Ojós</t>
  </si>
  <si>
    <t>30032 Pliego</t>
  </si>
  <si>
    <t>30033 Puerto Lumbreras</t>
  </si>
  <si>
    <t>30035 San Javier</t>
  </si>
  <si>
    <t>30036 San Pedro del Pinatar</t>
  </si>
  <si>
    <t>30037 Torre Pacheco</t>
  </si>
  <si>
    <t>30038 Las Torres de Cotillas</t>
  </si>
  <si>
    <t>30039 Totana</t>
  </si>
  <si>
    <t>30040 Ulea</t>
  </si>
  <si>
    <t>30041 La Unión</t>
  </si>
  <si>
    <t>30042 Villanueva del Río Segura</t>
  </si>
  <si>
    <t>30043 Yecla</t>
  </si>
  <si>
    <t>30901 Santomera</t>
  </si>
  <si>
    <t>30902 Los Alcázares</t>
  </si>
  <si>
    <t>011 Cultivos no perennes</t>
  </si>
  <si>
    <t>012 Cultivos perennes</t>
  </si>
  <si>
    <t>013 Propagación de plantas</t>
  </si>
  <si>
    <t>014 Producción ganadera</t>
  </si>
  <si>
    <t>015 Producción agrícola combinada con la producción ganadera</t>
  </si>
  <si>
    <t>016 Actividades de apoyo a la agricultura, a la ganadería y de preparación posterior a la cosecha</t>
  </si>
  <si>
    <t>021 Silvicultura y otras actividades forestales</t>
  </si>
  <si>
    <t>024 Servicios de apoyo a la silvicultura</t>
  </si>
  <si>
    <t>031 Pesca</t>
  </si>
  <si>
    <t>032 Acuicultura</t>
  </si>
  <si>
    <t>10</t>
  </si>
  <si>
    <t>11</t>
  </si>
  <si>
    <t>12</t>
  </si>
  <si>
    <t>Lunes</t>
  </si>
  <si>
    <t>Martes</t>
  </si>
  <si>
    <t>Miércoles</t>
  </si>
  <si>
    <t>Jueves</t>
  </si>
  <si>
    <t>Viernes</t>
  </si>
  <si>
    <t>Sábado</t>
  </si>
  <si>
    <t>Domingo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</si>
  <si>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</si>
  <si>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</si>
  <si>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</si>
  <si>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</si>
  <si>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</si>
  <si>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</si>
  <si>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</si>
  <si>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</si>
  <si>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</si>
  <si>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</si>
  <si>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</si>
  <si>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</si>
  <si>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</si>
  <si>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</si>
  <si>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</si>
  <si>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</si>
  <si>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</si>
  <si>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</si>
  <si>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</si>
  <si>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</si>
  <si>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</si>
  <si>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00 Ninguna información</t>
  </si>
  <si>
    <t>01 Zonas industriales - sin especificar</t>
  </si>
  <si>
    <t>02 Obras, construcción, cantera, mina a cielo abierto - sin especificar</t>
  </si>
  <si>
    <t>03 Lugares agrícolas, ganaderos, forestales, de piscicultura - sin especificar</t>
  </si>
  <si>
    <t>04 Lugares del sector servicios, oficinas, zonas de ocio, etc - sin especificar</t>
  </si>
  <si>
    <t>06 Lugares públicos, medios de transporte - sin especificar</t>
  </si>
  <si>
    <t>07 Domicilios - sin especificar</t>
  </si>
  <si>
    <t>08 Lugares de actividades deportivas - sin especificar</t>
  </si>
  <si>
    <t>09 En el aire, elevados - con excepción de las obras - sin especificar</t>
  </si>
  <si>
    <t>11 En el agua, a bordo de todo tipo de navíos, excepto obras - sin especificar</t>
  </si>
  <si>
    <t>12 En medio hiperbárico, bajo el agua - excepto obras - sin especificar</t>
  </si>
  <si>
    <t>99 Otros Tipos de Lugar no codificados en esta clasificación</t>
  </si>
  <si>
    <t>0 Ninguna información - sin especificar</t>
  </si>
  <si>
    <t>1 Tareas de producción, transformación, almacenamiento - sin especificar</t>
  </si>
  <si>
    <t>2 Movimiento de tierras, construcción, demolición - sin especificar</t>
  </si>
  <si>
    <t>3 Labores agrícolas, forestales, ganaderas, piscícolas - sin especificar</t>
  </si>
  <si>
    <t>4 Servicios a empresas o a personal y trabajos intelectuales - sin especificar</t>
  </si>
  <si>
    <t>5 Tareas de instalación, mantenimiento, limpieza, gestión de residuos, vigilancia - sin especificar</t>
  </si>
  <si>
    <t>6 Circulación, actividades deportivas y artísticas - sin especificar</t>
  </si>
  <si>
    <t>9 Otros tipos de trabajo no codificados en esta clasificación - sin especificar</t>
  </si>
  <si>
    <t>12 Contacto directo con la electricidad, recibir una descarga eléctrica en el cuerpo</t>
  </si>
  <si>
    <t>13 Contacto con llamas directas u objetos o entornos - con elevada temperatura o en llamas</t>
  </si>
  <si>
    <t>16 Contacto con sustancias peligrosas - sobre o a través de la piel y de los ojos</t>
  </si>
  <si>
    <t>19 Otro contacto - Tipo de lesión conocido del grupo 10 pero no mencionado</t>
  </si>
  <si>
    <t>22 Quedar sepultado bajo un sólido</t>
  </si>
  <si>
    <t>23 Envuelto por, rodeado de gases o de partículas en suspensión</t>
  </si>
  <si>
    <t>29 Otro contacto - Tipo de lesión conocido del grupo 20 pero no mencionado anteriormente</t>
  </si>
  <si>
    <t>31 Aplastamiento sobre o contra, resultado de una caída</t>
  </si>
  <si>
    <t>32 Aplastamiento sobre o contra, resultado de un tropiezo o choque contra un objeto inmóvil</t>
  </si>
  <si>
    <t>39 Otro contacto - Tipo de lesión conocido del grupo 30 pero no mencionado anteriormente</t>
  </si>
  <si>
    <t>41 Choque o golpe contra un objeto - proyectado</t>
  </si>
  <si>
    <t>42 Choque o golpe contra un objeto - que cae</t>
  </si>
  <si>
    <t>43 Choque o golpe contra un objeto - en balanceo</t>
  </si>
  <si>
    <t>44 Choque o golpe contra un objeto (incluidos los vehículos) - en movimiento</t>
  </si>
  <si>
    <t>45 Colisión con un objeto (incluidos los vehículos) - colisión con una persona (la victima está en movimiento)</t>
  </si>
  <si>
    <t>46 Golpe de mar</t>
  </si>
  <si>
    <t>49 Otro contacto - Tipo de lesión conocido del grupo 40 pero no mencionado anteriormente</t>
  </si>
  <si>
    <t>51 Contacto con un "agente material" cortante (cuchillo u hoja)</t>
  </si>
  <si>
    <t>52 Contacto con un "agente material" punzante (clavo o herramienta afilada)</t>
  </si>
  <si>
    <t>53 Contacto con un "agente material" que arañe (rallador, lija, tabla no cepillada, etc.)</t>
  </si>
  <si>
    <t>59 Otro contacto - Tipo de lesión conocido del grupo 50 pero no mencionado anteriormente</t>
  </si>
  <si>
    <t>61 Quedar atrapado, ser aplastado - en</t>
  </si>
  <si>
    <t>62 Quedar atrapado, ser aplastado - bajo</t>
  </si>
  <si>
    <t>63 Quedar atrapado, ser aplastado - entre</t>
  </si>
  <si>
    <t>64 Amputación, seccionamiento de un miembro, una mano o un dedo</t>
  </si>
  <si>
    <t>69 Otro contacto - Tipo de lesión conocido del grupo 60 pero no mencionado anteriormente</t>
  </si>
  <si>
    <t>71 Sobreesfuerzo físico - sobre el sistema musculoesquelético</t>
  </si>
  <si>
    <t>72 Exposición a radiaciones, ruido, luz o presión</t>
  </si>
  <si>
    <t>79 Otro contacto - Tipo de lesión conocido del grupo 70 pero no mencionado antes</t>
  </si>
  <si>
    <t>81 Mordedura</t>
  </si>
  <si>
    <t>82 Picadura de un insecto, un pez</t>
  </si>
  <si>
    <t>83 Golpes, patadas, cabezazos, estrangulamiento</t>
  </si>
  <si>
    <t>90 Infartos, derrames cerebrales y otras patologías no traumáticas</t>
  </si>
  <si>
    <t>99 Otro contacto - Tipo de lesión no codificado en la presente clasificación</t>
  </si>
  <si>
    <t>11 Arrancar la máquina, parar la máquina.</t>
  </si>
  <si>
    <t>12 Alimentar la máquina, vaciar la máquina.</t>
  </si>
  <si>
    <t>13 Vigilar la máquina, hacer funcionar - conducir la máquina.</t>
  </si>
  <si>
    <t>21 Trabajar con herramientas manuales sin motor.</t>
  </si>
  <si>
    <t>22 Trabajar con herramientas manuales con motor.</t>
  </si>
  <si>
    <t>29 Otra Actividad física específica conocida del grupo 20 pero no mencionada anteriormente.</t>
  </si>
  <si>
    <t>31 Conducir un medio de transporte o un equipo de carga - móvil y con motor.</t>
  </si>
  <si>
    <t>32 Conducir un medio de transporte o un equipo de carga - móvil y sin motor.</t>
  </si>
  <si>
    <t>33 Ser pasajero a bordo de un medio de transporte.</t>
  </si>
  <si>
    <t>39 Otra Actividad física específica conocida del grupo 30 pero no mencionada anteriormente.</t>
  </si>
  <si>
    <t>41 Coger con la mano, agarrar, asir, sujetar en la mano, poner - en un plano horizontal.</t>
  </si>
  <si>
    <t>42 Ligar, atar, arrancar, deshacer, prensar, destornillar, atornillar, girar.</t>
  </si>
  <si>
    <t>43 Fijar, colgar, izar, instalar - en un plano vertical.</t>
  </si>
  <si>
    <t>44 Lanzar, proyectar lejos.</t>
  </si>
  <si>
    <t>45 Abrir, cerrar (una caja, un embalaje, un paquete).</t>
  </si>
  <si>
    <t>46 Verter, introducir líquidos, llenar, regar, pulverizar, vaciar, achicar.</t>
  </si>
  <si>
    <t>47 Abrir (un cajón), empujar (una puerta de un hangar, de un despacho, de un armario).</t>
  </si>
  <si>
    <t>49 Otra Actividad física específica conocida del grupo 40 pero no mencionada anteriormente.</t>
  </si>
  <si>
    <t>51 Transportar verticalmente - alzar, levantar, bajar, etc. un objeto.</t>
  </si>
  <si>
    <t>52 Transportar horizontalmente - tirar de, empujar, hacer rodar, etc. un objeto.</t>
  </si>
  <si>
    <t>53 Transportar una carga (portar) - por parte de una persona.</t>
  </si>
  <si>
    <t>61 Andar, correr, subir, bajar, etc.</t>
  </si>
  <si>
    <t>62 Entrar, salir.</t>
  </si>
  <si>
    <t>63 Saltar, abalanzarse, etc.</t>
  </si>
  <si>
    <t>64 Arrastrarse, trepar, etc.</t>
  </si>
  <si>
    <t>65 Levantarse, sentarse, etc.</t>
  </si>
  <si>
    <t>67 Hacer movimientos en un mismo sitio.</t>
  </si>
  <si>
    <t>69 Otra Actividad física específica conocida del grupo 60 pero no mencionada anteriormente.</t>
  </si>
  <si>
    <t>70 Estar presente - Sin especificar.</t>
  </si>
  <si>
    <t>99 Otra Actividad física específica no codificada en esta clasificación.</t>
  </si>
  <si>
    <t>00 Ninguna información.</t>
  </si>
  <si>
    <t>14 Incendio, fuego.</t>
  </si>
  <si>
    <t>19 Otra Desviación conocida del grupo 10 pero no mencionada anteriormente.</t>
  </si>
  <si>
    <t>21 En estado de sólido - desbordamiento, vuelco.</t>
  </si>
  <si>
    <t>22 En estado líquido - escape, rezumamiento, derrame, salpicadura, aspersión.</t>
  </si>
  <si>
    <t>23 En estado gaseoso - vaporización, formación de aerosoles, formación de gases.</t>
  </si>
  <si>
    <t>24 Pulverulento - emanación de humos, emisión de polvo, partículas.</t>
  </si>
  <si>
    <t>29 Otra Desviación conocida del grupo 20 pero no mencionada anteriormente.</t>
  </si>
  <si>
    <t>31 Rotura de material, en las juntas, en las conexiones.</t>
  </si>
  <si>
    <t>32 Rotura, estallido, en fragmentos (madera, cristal, metal, piedra, plástico, otros).</t>
  </si>
  <si>
    <t>33 Resbalón, caída, derrumbamiento de Agente material - superior (que cae sobre la víctima).</t>
  </si>
  <si>
    <t>34 Resbalón, caída, derrumbamiento de Agente material - inferior (que arrastra a la víctima).</t>
  </si>
  <si>
    <t>35 Resbalón, caída, derrumbamiento de Agente material - al mismo nivel.</t>
  </si>
  <si>
    <t>39 Otra Desviación conocida del grupo 30 pero no mencionada anteriormente.</t>
  </si>
  <si>
    <t>41 Pérdida (total o parcial) de control - de máquina (incluido el arranque intempestivo), así como de la materia sobre la que se trabaje con la máquina.</t>
  </si>
  <si>
    <t>42 Pérdida (total o parcial) de control - de medio de transporte - de equipo de carga (con motor o sin él).</t>
  </si>
  <si>
    <t>43 Pérdida (total o parcial) de control - de herramienta manual (con motor o sin él), así como de la materia sobre la que se trabaje con la herramienta.</t>
  </si>
  <si>
    <t>44 Pérdida (total o parcial) de control - de objeto (transportado, desplazado, manipulado, etc.).</t>
  </si>
  <si>
    <t>45 Pérdida (total o parcial) de control - de animal.</t>
  </si>
  <si>
    <t>49 Otra Desviación conocida del grupo 40 pero no mencionada anteriormente.</t>
  </si>
  <si>
    <t>51 Caída de una persona - desde una altura.</t>
  </si>
  <si>
    <t>52 Resbalón o tropezón con caída - caída de una persona - al mismo nivel.</t>
  </si>
  <si>
    <t>59 Otra Desviación conocida del grupo 50 pero no mencionada anteriormente.</t>
  </si>
  <si>
    <t>61 Pisar un objeto cortante.</t>
  </si>
  <si>
    <t>62 Arrodillarse, sentarse, apoyarse contra.</t>
  </si>
  <si>
    <t>63 Quedar atrapado, ser arrastrado, por algún elemento o por el impulso de éste.</t>
  </si>
  <si>
    <t>64 Movimientos no coordinados, gestos intempestivos, inoportunos.</t>
  </si>
  <si>
    <t>69 Otra Desviación conocida del grupo 60 pero no mencionada anteriormente.</t>
  </si>
  <si>
    <t>71 Levantar, transportar, levantarse.</t>
  </si>
  <si>
    <t>72 Empujar, tirar de.</t>
  </si>
  <si>
    <t>73 Depositar, agacharse.</t>
  </si>
  <si>
    <t>74 En torsión, en rotación, al girarse.</t>
  </si>
  <si>
    <t>75 Caminar con dificultad, traspiés, resbalón - sin caída.</t>
  </si>
  <si>
    <t>79 Otra Desviación conocida del grupo 80 pero no mencionada anteriormente.</t>
  </si>
  <si>
    <t>81 Sorpresa, miedo.</t>
  </si>
  <si>
    <t>84 Agresión, empujón - por animales.</t>
  </si>
  <si>
    <t>85 Presencia de la víctima o de una tercera persona que represente en sí misma un peligro para ella misma y, en su caso, para otros.</t>
  </si>
  <si>
    <t>89 Otra Desviación conocida del grupo 80 pero no mencionada anteriormente.</t>
  </si>
  <si>
    <t>99 Otra Desviación no codificada en esta clasificación.</t>
  </si>
  <si>
    <t>0001 Ningún agente material</t>
  </si>
  <si>
    <t>0002 Ninguna información</t>
  </si>
  <si>
    <t>0101 Elementos de edificios, de construcciones - puertas, paredes, tabiques, etc.y obstáculos por definición (ventanas, ventanales, etc.)</t>
  </si>
  <si>
    <t>0102 Superficies o áreas de circulación al mismo nivel- suelos (interior o exterior, terrenos agrícolas, terrenos de deporte, suelos resbaladizos, suelos congestionados, tabla con clavos)</t>
  </si>
  <si>
    <t>0201 Partes de edificio fijas en altura (tejados, terrazas, aberturas, escaleras, rampas)</t>
  </si>
  <si>
    <t>0202 Construcciones, superficies fijas en altura (comprende las pasarelas, escalas fijas, castilletes)</t>
  </si>
  <si>
    <t>0203 Construcciones, superficies móviles en altura (comprende andamios, escalas móviles, barquillas, plataformas elevadoras)</t>
  </si>
  <si>
    <t>0204 Construcciones, superficies temporales en altura (comprende andamios temporales, arneses, guindolas)</t>
  </si>
  <si>
    <t>0299 Otras construcciones y superficies porencima del nivel del suelo clasificadas en el grupo 02 pero no citadas anteriormente</t>
  </si>
  <si>
    <t>0301 Excavaciones, zanjas, pozos, fosas, escarpaduras, zanjas de garajes</t>
  </si>
  <si>
    <t>0303 Medios submarinos</t>
  </si>
  <si>
    <t>0401 Dispositivos de distribución de materia, de alimentación, canalizaciones - fijos - para gas, aire, líquidos, sólidos, incluidas las tolvas</t>
  </si>
  <si>
    <t>0402 Dispositivos de distribución de materia, de alimentación, canalizaciones móviles</t>
  </si>
  <si>
    <t>0499 Otros dispositivos de distribución de materia, de alimentación, canalizaciones, clasificados en el grupo 04 pero no citados anteriormente</t>
  </si>
  <si>
    <t>0501 Motores, generadores de energía (térmica, eléctrica, de radiación), incluidos los compresores y las bombas</t>
  </si>
  <si>
    <t>0502 Dispositivos de transmisión y almacenamiento de energía (mecánica, neumática, hidráulica, eléctrica, incluso baterías, acumuladores)</t>
  </si>
  <si>
    <t>0601 Herramientas manuales sin motor para serrar</t>
  </si>
  <si>
    <t>0602 Herramientas manuales sin motor para cortar, separar (comprende tijeras, cizallas, podaderas)</t>
  </si>
  <si>
    <t>0605 Herramientas manuales sin motor para taladrar, tornear, atornillar</t>
  </si>
  <si>
    <t>0606 Herramientas manuales sin motor para clavar, remachar, grapar</t>
  </si>
  <si>
    <t>0607 Herramientas manuales sin motor para coser, tejer</t>
  </si>
  <si>
    <t>0609 Herramientas manuales sin motor para extracción de materiales y trabajo del suelo (comprende las herramientas agrícolas)</t>
  </si>
  <si>
    <t>0610 Herramientas manuales sin motor para encerar, lubrificar, lavar, limpiar</t>
  </si>
  <si>
    <t>0612 Herramientas manuales sin motor para sostener, agarrar</t>
  </si>
  <si>
    <t>0616 Herramientas manuales sin motor para pescar (artes de pesca, anzuelo, etc)</t>
  </si>
  <si>
    <t>0699 Otras herramientas manuales sin motor para otros trabajos clasificadas en el grupo 06 pero no citadas anteriormente</t>
  </si>
  <si>
    <t>0701 Herramientas mecánicas manuales para serrar</t>
  </si>
  <si>
    <t>0702 Herramientas mecánicas manuales para cortar, separar (comprende tijeras, cizallas, podaderas)</t>
  </si>
  <si>
    <t>0705 Herramientas mecánicas manuales para taladrar, hacer girar, atornillar</t>
  </si>
  <si>
    <t>0709 Herramientas mecánicas manuales para extracción de materiales y trabajo del suelo (comprende herramientas agrícolas, trituradores de hormigón)</t>
  </si>
  <si>
    <t>0712 Herramientas mecánicas manuales para sostener, agarrar</t>
  </si>
  <si>
    <t>0799 Otras herramientas mecánicas sostenidas o guiadas con las manos clasificadas en el grupo 07 pero no citadas anteriormente</t>
  </si>
  <si>
    <t>0802 Herramientas manuales, sin especificación en cuanto a motorización, para cortar, separar (comprende tijeras, cizallas, podaderas...)</t>
  </si>
  <si>
    <t>0812 Herramientas manuales, sin especificación en cuanto a motorización, para sostener, agarrar</t>
  </si>
  <si>
    <t>0899 Otras herramientas manuales, sin especificación en cuanto a motorización, para otros trabajos, clasificadas en el grupo 08 pero no citadas anteriormente</t>
  </si>
  <si>
    <t>0901 Máquinas portátiles o móviles de extracción y para trabajo del suelo - minas, canteras y equipos de construcción/obras públicas</t>
  </si>
  <si>
    <t>0902 Máquinas portátiles o móviles para trabajo del suelo - agricultura</t>
  </si>
  <si>
    <t>0903 Máquinas portátiles o móviles (excepto trabajo del suelo) - de solar de obras</t>
  </si>
  <si>
    <t>0904 Máquinas móviles de limpieza de suelos</t>
  </si>
  <si>
    <t>0999 Otras máquinas y equipos portátiles o móviles clasificados en el grupo 09 pero no citados anteriormente</t>
  </si>
  <si>
    <t>1002 Máquinas para la preparación de los materiales: triturar, pulverizar, filtrar, separar, mezclar, amasar</t>
  </si>
  <si>
    <t>1010 Máquinas de mecanizado (cepillar, fresar, alisar, esmerilar, pulir, tornear, taladrar)</t>
  </si>
  <si>
    <t>1015 Máquinas para ensamblar (soldar, pegar, clavar, atornillar, remachar, hilar, alambrar, coser, grapar)</t>
  </si>
  <si>
    <t>1016 Máquinas para acondicionar, embalar (llenar, etiquetar, cerrar...)</t>
  </si>
  <si>
    <t>1017 Otras máquinas de industrias específicas (control de ensayos, diversas)</t>
  </si>
  <si>
    <t>1018 Máquinas específicas utilizadas en agricultura, ganadería, no relacionadas con las máquinas anteriormente citadas</t>
  </si>
  <si>
    <t>1099 Otras máquinas y equipos fijos clasificados en el grupo 10 pero no citados anteriormente</t>
  </si>
  <si>
    <t>1101 Transportadores fijos, equipos y sistemas de transporte continuo - mediante cinta transportadora, escaleras mecánicas, teleféricos, transportadores, etc.</t>
  </si>
  <si>
    <t>1102 Elevadores, ascensores, equipos de nivelación - montacargas, elevadores de cangilones, gatos, tornos, etc.</t>
  </si>
  <si>
    <t>1104 Dispositivos móviles de transporte, carros de transporte (carros motorizados o no) - carretillas, estibadores para placas estibadoras, etc.</t>
  </si>
  <si>
    <t>1105 Dispositivos elevadores, de amarre, de prensión y materiales diversos para el transporte (comprende eslingas, ganchos, cordaje...)</t>
  </si>
  <si>
    <t>1106 Dispositivos de almacenamiento, embalaje, contenedores fijos (silos, depósitos, cisternas, tanques)</t>
  </si>
  <si>
    <t>1107 Dispositivos de almacenamiento, embalaje, contenedores móviles</t>
  </si>
  <si>
    <t>1108 Accesorios de almacenamiento, estanterías, estanterías especiales para almacenar cargas en palets, palets</t>
  </si>
  <si>
    <t>1109 Embalajes diversos, pequeños y medianos, móviles (cestos, recipientes diversos, botellas, cajones, extintores...)</t>
  </si>
  <si>
    <t>1199 Otros dispositivos de traslado, transporte y almacenamiento clasificados en el grupo 11 pero no citados anteriormente</t>
  </si>
  <si>
    <t>1201 Vehículos pesados: camiones (transporte de carga), autobuses y autocares (transporte de pasajeros)</t>
  </si>
  <si>
    <t>1202 Vehículos ligeros - de carga o de pasajeros</t>
  </si>
  <si>
    <t>1203 Vehículos - dos, tres ruedas, motorizados o no</t>
  </si>
  <si>
    <t>1299 Otros vehículos terrestres clasificados en el grupo 12 pero no citados anteriormente</t>
  </si>
  <si>
    <t>1305 Vehículos náuticos: de pesca</t>
  </si>
  <si>
    <t>1401 Materiales de construcción - grandes y pequeños: agente prefabricado, encofrado, viguetas, ladrillos, tejas...</t>
  </si>
  <si>
    <t>1402 Elementos constitutivos de máquina, de vehículo: chasis, cárter, manivela, rueda, etc.</t>
  </si>
  <si>
    <t>1403 Piezas trabajadas, elementos o herramientas de máquinas (incluso los fragmentos y astillas procedentes de estos agentes materiales)</t>
  </si>
  <si>
    <t>1404 Elementos de ensamblaje, tornillos, clavos, bulones</t>
  </si>
  <si>
    <t>1405 Partículas, polvos, fragmentos, trozos, proyecciones, astillas y otros elementos resultantes de rotura</t>
  </si>
  <si>
    <t>1406 Productos - de la agricultura (comprende granos, paja, otras producciones agrícolas)</t>
  </si>
  <si>
    <t>1407 Productos - para la agricultura, la ganadería (comprende abonos, alimentos para animales)</t>
  </si>
  <si>
    <t>1408 Productos almacenados (comprende los objetos y embalajes dispuestos en un almacenamiento)</t>
  </si>
  <si>
    <t>1409 Productos almacenados - en rollos, bobinas</t>
  </si>
  <si>
    <t>1410 Cargas - transportadas sobre dispositivo de manipulación mecánica, de transporte</t>
  </si>
  <si>
    <t>1412 Cargas - manipuladas a mano</t>
  </si>
  <si>
    <t>1499 Otros materiales, objetos, productos, elementos de máquinas clasificados en el grupo 14 pero no citados anteriormente</t>
  </si>
  <si>
    <t>1501 Materias - cáusticas, corrosivas (sólidas, líquidas o gaseosas)</t>
  </si>
  <si>
    <t>1502 Materias - nocivas, tóxicas (sólidas líquidas o gaseosas)</t>
  </si>
  <si>
    <t>1508 Sustancias, materias - sin peligro específico (agua, materias inertes...)</t>
  </si>
  <si>
    <t>1701 Mobiliario</t>
  </si>
  <si>
    <t>1801 Árboles, plantas, cultivos</t>
  </si>
  <si>
    <t>1802 Animales - domésticos y de cría</t>
  </si>
  <si>
    <t>1803 Animales salvajes, insectos, serpientes</t>
  </si>
  <si>
    <t>1806 Humanos</t>
  </si>
  <si>
    <t>2001 Fenómenos físicos, ruido, radiación natural (luz, arco luminoso, presurización, despresurización, presión...)</t>
  </si>
  <si>
    <t>2002 Elementos naturales y atmosféricos (comprende superficies de agua, barro, lluvia, granizo, nieve, hielo, ráfaga de viento...)</t>
  </si>
  <si>
    <t>2099 Otros fenómenos físicos y elementos naturales clasificados en el grupo 20 pero no citados anteriormente</t>
  </si>
  <si>
    <t>9900 Otros agentes materiales no citados en esta clasificación</t>
  </si>
  <si>
    <t>00 Parte del cuerpo afectada, sin especificar</t>
  </si>
  <si>
    <t>11 Cabeza (Caput), cerebro, nervios craneanos y vasos cerebrales</t>
  </si>
  <si>
    <t>12 Zona facial</t>
  </si>
  <si>
    <t>13 Ojo(s)</t>
  </si>
  <si>
    <t>14 Oreja(s)</t>
  </si>
  <si>
    <t>18 Cabeza, múltiples partes afectadas</t>
  </si>
  <si>
    <t>19 Cabeza, otras partes no mencionadas anteriormente</t>
  </si>
  <si>
    <t>21 Cuello, incluida la columna y las vértebras del cuello</t>
  </si>
  <si>
    <t>29 Cuello, otras partes no mencionadas anteriormente</t>
  </si>
  <si>
    <t>31 Espalda, incluida la columna y las vértebras de la espalda</t>
  </si>
  <si>
    <t>39 Espalda, otras partes no mencionadas anteriormente</t>
  </si>
  <si>
    <t>41 Caja torácica, costillas, incluidos omoplatos y articulaciones acromioclaviculares</t>
  </si>
  <si>
    <t>42 Región torácica, incluidos sus órganos</t>
  </si>
  <si>
    <t>43 Región pélvica y abdominal, incluidos sus órganos</t>
  </si>
  <si>
    <t>48 Tronco, múltiples partes afectadas</t>
  </si>
  <si>
    <t>49 Tronco, otras partes no mencionadas anteriormente</t>
  </si>
  <si>
    <t>51 Hombro y articulaciones del húmero</t>
  </si>
  <si>
    <t>52 Brazo, incluida la articulación del cúbito</t>
  </si>
  <si>
    <t>53 Mano</t>
  </si>
  <si>
    <t>54 Dedo(s)</t>
  </si>
  <si>
    <t>55 Muñeca</t>
  </si>
  <si>
    <t>58 Extremidades superiores, múltiples partes afectadas</t>
  </si>
  <si>
    <t>59 Extremidades superiores, otras partes no mencionadas anteriormente</t>
  </si>
  <si>
    <t>61 Cadera y articulación de la cadera</t>
  </si>
  <si>
    <t>62 Pierna, incluida la rodilla</t>
  </si>
  <si>
    <t>63 Maléolo</t>
  </si>
  <si>
    <t>64 Pie</t>
  </si>
  <si>
    <t>65 Dedo(s) del pie</t>
  </si>
  <si>
    <t>68 Extremidades inferiores, múltiples partes afectadas</t>
  </si>
  <si>
    <t>69 Extremidades inferiores, otras partes no mencionadas anteriormente</t>
  </si>
  <si>
    <t>71 Todo el cuerpo ( efectos sistémicos)</t>
  </si>
  <si>
    <t>78 Múltiples partes del cuerpo afectadas</t>
  </si>
  <si>
    <t>99 Otras partes del cuerpo no mencionadas anteriormente</t>
  </si>
  <si>
    <t>Accidentes con baja en jornada de trabajo según grado y tipo de lesión</t>
  </si>
  <si>
    <t>Tipo de lesión</t>
  </si>
  <si>
    <t>Total nº</t>
  </si>
  <si>
    <t>Total %</t>
  </si>
  <si>
    <t>000 Tipo de lesión desconocida o sin especificar</t>
  </si>
  <si>
    <t>011 Lesiones superficiales</t>
  </si>
  <si>
    <t>012 Heridas abiertas</t>
  </si>
  <si>
    <t>019 Otros tipos de heridas y lesiones superficiales</t>
  </si>
  <si>
    <t>021 Fracturas cerradas</t>
  </si>
  <si>
    <t>022 Fracturas abiertas</t>
  </si>
  <si>
    <t>029 Otros tipos de fracturas de huesos</t>
  </si>
  <si>
    <t>031 Dislocaciones y subluxaciones</t>
  </si>
  <si>
    <t>032 Esguinces y torceduras</t>
  </si>
  <si>
    <t>039 Otros tipos de dislocaciones, esguinces y torceduras</t>
  </si>
  <si>
    <t>040 Amputaciones traumáticas (pérdida de partes del cuerpo)</t>
  </si>
  <si>
    <t>051 Conmociones y lesiones intracraneales</t>
  </si>
  <si>
    <t>052 Lesiones internas</t>
  </si>
  <si>
    <t>059 Otros tipos de conmoción y lesiones internas</t>
  </si>
  <si>
    <t>061 Quemaduras y escaldaduras (térmicas)</t>
  </si>
  <si>
    <t>062 Quemaduras químicas (corrosión)</t>
  </si>
  <si>
    <t>072 Infecciones agudas</t>
  </si>
  <si>
    <t>079 Otros tipos de envenenamientos e infecciones</t>
  </si>
  <si>
    <t>092 Efectos de la presión ( barotrauma)</t>
  </si>
  <si>
    <t>101 Calor e insolaciones</t>
  </si>
  <si>
    <t>111 Daños psicológicos debidos a agresiones y amenazas</t>
  </si>
  <si>
    <t>120 Lesiones múltiples</t>
  </si>
  <si>
    <t>130 Infartos, derrames cerebrales y otras patologías no traumáticas</t>
  </si>
  <si>
    <t>999 Otras lesiones especificadas no incluidas en otros apartados</t>
  </si>
  <si>
    <t>TOTAL</t>
  </si>
  <si>
    <t>Hombre</t>
  </si>
  <si>
    <t>Mujer</t>
  </si>
  <si>
    <t>Accidentes de trabajo según grado de lesión</t>
  </si>
  <si>
    <t>Lugar</t>
  </si>
  <si>
    <t xml:space="preserve">Grave </t>
  </si>
  <si>
    <t>Accidentes con baja en jornada de trabajo</t>
  </si>
  <si>
    <t>Accidentes con baja in itínere</t>
  </si>
  <si>
    <t>Accidentes sin baja</t>
  </si>
  <si>
    <t>-</t>
  </si>
  <si>
    <t>TOTALES</t>
  </si>
  <si>
    <t>Accidentes con baja en jornada de trabajo según grado de lesión y lugar del accidente</t>
  </si>
  <si>
    <t>Total n%</t>
  </si>
  <si>
    <t>En otro centro de trabajo</t>
  </si>
  <si>
    <t xml:space="preserve">Muy Grave </t>
  </si>
  <si>
    <t>Accidentes con baja en jornada de trabajo según grado de lesión y sexo</t>
  </si>
  <si>
    <t>Sexo</t>
  </si>
  <si>
    <t>Leve %</t>
  </si>
  <si>
    <t>Grave %</t>
  </si>
  <si>
    <t>Mortal %</t>
  </si>
  <si>
    <t>Edad</t>
  </si>
  <si>
    <t>Muy grave %</t>
  </si>
  <si>
    <t>Muy Grave</t>
  </si>
  <si>
    <t>Accidentes con baja en jornada de trabajo según grado de lesión y ocupación del trabajador</t>
  </si>
  <si>
    <t>Código CNO 2011</t>
  </si>
  <si>
    <t>Accidentes con baja en jornada de trabajo según grado de lesión y antigüedad en el puesto</t>
  </si>
  <si>
    <t>Antigüedad</t>
  </si>
  <si>
    <t>Accidentes con baja en jornada de trabajo según grado de lesión y nacionalidad del trabajador</t>
  </si>
  <si>
    <t>ESPAÑOLES</t>
  </si>
  <si>
    <t>EXTRANJEROS</t>
  </si>
  <si>
    <t>TOTAL EXTRANJEROS</t>
  </si>
  <si>
    <t>Accidentes con baja en jornada de trabajo según grado de lesión y país del trabajador</t>
  </si>
  <si>
    <t>Cód. País</t>
  </si>
  <si>
    <t>Accidentes con baja en jornada de trabajo según grado de lesión y tamaño de la empresa</t>
  </si>
  <si>
    <t xml:space="preserve">Accidentes con baja en jornada de trabajo según grado de lesión y municipio </t>
  </si>
  <si>
    <t>Cod. Municipio*</t>
  </si>
  <si>
    <t>Accidentes con baja en jornada de trabajo según  grado de lesión y actividad económica</t>
  </si>
  <si>
    <t>*CNAE 2009</t>
  </si>
  <si>
    <t>Hora trabajo</t>
  </si>
  <si>
    <t>Hora día</t>
  </si>
  <si>
    <t>Día</t>
  </si>
  <si>
    <t>Mes</t>
  </si>
  <si>
    <t>Accidentes con baja en jornada de trabajo según  grado de lesión y mes</t>
  </si>
  <si>
    <t>Accidentes con baja en jornada de trabajo según  grado de lesión y día</t>
  </si>
  <si>
    <t>Accidentes con baja en jornada de trabajo según  grado de lesión y hora del dia</t>
  </si>
  <si>
    <t>Accidentes con baja en jornada de trabajo según  grado de lesión y hora de trabajo</t>
  </si>
  <si>
    <t>Accidentes con baja en jornada de trabajo según grado de lesión y tipo de lugar</t>
  </si>
  <si>
    <t>Tipo de lugar</t>
  </si>
  <si>
    <t>Accidentes con baja en jornada de trabajo según grado de lesión y tipo de trabajo</t>
  </si>
  <si>
    <t>Tipo de trabajo</t>
  </si>
  <si>
    <t>Accidentes con baja en jornada de trabajo según  grado de lesión y forma contacto</t>
  </si>
  <si>
    <t>Forma contacto</t>
  </si>
  <si>
    <t>Accidentes con baja en jornada de trabajo según  grado de lesión y actividad física específica</t>
  </si>
  <si>
    <t>Actividad física específica</t>
  </si>
  <si>
    <t>Accidentes con baja en jornada de trabajo según  grado de lesión y desviación</t>
  </si>
  <si>
    <t>Tipo de desviación</t>
  </si>
  <si>
    <t>Agente material</t>
  </si>
  <si>
    <t>Accidentes con baja en jornada de trabajo según grado de la lesión y agente material asociado a la desviación</t>
  </si>
  <si>
    <t>112 Choques traumáticos (eléctricos, provocados por un rayo, etc)</t>
  </si>
  <si>
    <t>071 Envenenamientos agudos</t>
  </si>
  <si>
    <t>Accidentes con baja en jornada de trabajo según grado y parte de cuerpo</t>
  </si>
  <si>
    <t>Parte de cuerpo</t>
  </si>
  <si>
    <t>Nº accidentes</t>
  </si>
  <si>
    <t>11 Miembros del poder ejecutivo y de los cuerpos legislativos. directivos de la Administración Pública y organizaciones de interés social. directores ejecutivos</t>
  </si>
  <si>
    <t>41 Empleados en servicios contables, financieros, y de servicios de apoyo a la producción y al transporte</t>
  </si>
  <si>
    <t>43 Otros empleados administrativos sin tareas de atención al público</t>
  </si>
  <si>
    <t>52 Dependientes en tiendas y almacenes</t>
  </si>
  <si>
    <t>78 Trabajadores de la madera, textil, confección, piel, cuero, calzado y otros operarios en oficios</t>
  </si>
  <si>
    <t>82 Montadores y ensambladores en fábricas</t>
  </si>
  <si>
    <t>056 Bélgica</t>
  </si>
  <si>
    <t>152 Chile</t>
  </si>
  <si>
    <t>268 Georgia</t>
  </si>
  <si>
    <t>320 Guatemala</t>
  </si>
  <si>
    <t>324 Guinea</t>
  </si>
  <si>
    <t>340 Honduras</t>
  </si>
  <si>
    <t>380 Italia</t>
  </si>
  <si>
    <t>440 Lituania</t>
  </si>
  <si>
    <t>478 Mauritania</t>
  </si>
  <si>
    <t>624 Guinea Bissau</t>
  </si>
  <si>
    <t>30006 Aledo</t>
  </si>
  <si>
    <t>30014 Campos del Río</t>
  </si>
  <si>
    <t>83 Violencia, agresión, amenaza - ejercida por personas ajenas a la empresa sobre las víctimas en el marco de sus funciones (atraco a banco, conductores autobús, etc.).</t>
  </si>
  <si>
    <t>0199 Otras construcciones y superficies al mismo nivel clasificadas en el grupo 01 pero no citadas anteriormente</t>
  </si>
  <si>
    <t>0205 Construcciones, superficies en altura flotantes (comprende las plataformas de perforación, los andamios sobre pontones)</t>
  </si>
  <si>
    <t>0599 Otros dispositivos de transmisión y de almacenamiento de energía clasificados en el grupo 05 pero no citados anteriormente</t>
  </si>
  <si>
    <t>0603 Herramientas manuales sin motor para tallar, mortajar, cincelar, recortar, tundir</t>
  </si>
  <si>
    <t>0604 Herramientas manuales sin motor para raspar, pulir, lijar</t>
  </si>
  <si>
    <t>0608 Herramientas manuales sin motor para soldar, pegar</t>
  </si>
  <si>
    <t>0611 Herramientas manuales sin motor para pintar</t>
  </si>
  <si>
    <t>0801 Herramientas manuales, sin especificación en cuanto a motorización, para serrar</t>
  </si>
  <si>
    <t>0806 Herramientas manuales, sin especificación en cuanto a motorización, para clavar, remachar, grapar</t>
  </si>
  <si>
    <t>0809 Herramientas manuales, sin especificación en cuanto a motorización, para extracción de materiales y trabajo del suelo (comprende las herramientas agrícolas)</t>
  </si>
  <si>
    <t>0810 Herramientas manuales, sin especificación en cuanto a motorización, para encerar, lubrificar, lavar, limpiar</t>
  </si>
  <si>
    <t>1005 Máquinas para la transformación de los materiales - procedimientos en frío (producción de frío)</t>
  </si>
  <si>
    <t>1006 Máquinas para la transformación de los materiales, otros procedimientos</t>
  </si>
  <si>
    <t>1103 Grúas fijas, móviles, montadas sobre vehículos, grúas de puente, equipos de elevación de carga suspendida</t>
  </si>
  <si>
    <t>1399 Otros vehículos de transporte clasificados en el grupo 13 pero no citados anteriormente</t>
  </si>
  <si>
    <t>1411 Cargas - suspendidas de dispositivo de puesta a nivel, una grúa</t>
  </si>
  <si>
    <t>1599 Otras sustancias químicas, explosivas, radioactivas, biológicas clasificadas en el grupo 15 pero no citadas anteriormente</t>
  </si>
  <si>
    <t>1602 Equipos de protección individual</t>
  </si>
  <si>
    <t>1903 Residuos en grandes cantidades de sustancias biológicas, vegetales, animales</t>
  </si>
  <si>
    <t>099 Otros efectos del ruido, la vibración y la presión</t>
  </si>
  <si>
    <t>109 Otros efectos las temperaturas extremas, la luz y la radiación</t>
  </si>
  <si>
    <t>119 Otros tipos de choques (desastres naturales, choque anafiláctico, etc.)</t>
  </si>
  <si>
    <t>No consta</t>
  </si>
  <si>
    <t>TABLAS ACCIDENTES CON BAJA SECTOR AGRICULTURA 2015</t>
  </si>
  <si>
    <t>Evolución del nº de accidentes con baja en jornada. Sector Agricultura  2001-2015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</si>
  <si>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</si>
  <si>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</si>
  <si>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</si>
  <si>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</si>
  <si>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</si>
  <si>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</si>
  <si>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</si>
  <si>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</si>
  <si>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</si>
  <si>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</si>
  <si>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</si>
  <si>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</si>
  <si>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Accidentes de tráfico</t>
  </si>
  <si>
    <t xml:space="preserve"> ACCIDENTES CON BAJA EN JORNADA DE TRABAJO. SECTOR DE AGRICULTURA. Region de Murcia 2015.                     </t>
  </si>
  <si>
    <t>ATJA-1</t>
  </si>
  <si>
    <t>ATJA-2</t>
  </si>
  <si>
    <t>ATJA-3</t>
  </si>
  <si>
    <t>ATJA-4</t>
  </si>
  <si>
    <t>ATJA-5</t>
  </si>
  <si>
    <t>ATJA-6</t>
  </si>
  <si>
    <t>ATJA-7</t>
  </si>
  <si>
    <t>ATJA-8</t>
  </si>
  <si>
    <t>ATJA-9</t>
  </si>
  <si>
    <t>ATJA-10</t>
  </si>
  <si>
    <t>ATJA-11</t>
  </si>
  <si>
    <t>ATJA-12</t>
  </si>
  <si>
    <t>ATJA-13</t>
  </si>
  <si>
    <t>ATJA-14</t>
  </si>
  <si>
    <t>ATJA-15</t>
  </si>
  <si>
    <t>ATJA-16</t>
  </si>
  <si>
    <t>ATJA-17</t>
  </si>
  <si>
    <t>ATJA-18</t>
  </si>
  <si>
    <t>Año</t>
  </si>
  <si>
    <t>INDICE DE TABLAS</t>
  </si>
  <si>
    <t>19 Otra Actividad física específica conocida del grupo 10 pero no mencionada anteriorm.</t>
  </si>
  <si>
    <t>59 Otra Actividad física específica conocida del grupo 50 pero no mencionada anteriorm.</t>
  </si>
  <si>
    <t>Sector</t>
  </si>
  <si>
    <t>Grave/Muy grave</t>
  </si>
  <si>
    <t>INDICES DE INCIDENCIA DE ACCIDENTES CON BAJA EN JORNADA SEGÚN SECTOR DE ACTIVIDAD Y GRADO DE LESIÓN. Región de Murcia 2012-2015</t>
  </si>
  <si>
    <t>Hombres</t>
  </si>
  <si>
    <t>Mujeres</t>
  </si>
  <si>
    <t>Total Regional</t>
  </si>
  <si>
    <t>Indices de incidencia de accidentes con baja en jornada según sector de actividad y sexo. Región de Murcia 2015</t>
  </si>
  <si>
    <t>*Indice de incidencia: Nº de accidentes con baja en jornada de trabajo por cada cien mil trabajadores afiliados a la Seguridad Social con las contingencias por EP cubiertas (incluye autónomos)</t>
  </si>
  <si>
    <t>*Corresponde al municipio donde está radicada la empresa en que está afiliado el trabajador</t>
  </si>
  <si>
    <t>Accidentes con baja en jornada de trabajo según grado de lesión y grupo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</si>
</sst>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###0.00"/>
    <numFmt numFmtId="166" formatCode="0.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rgb="FFFFFF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8"/>
      <name val="Arial"/>
      <family val="2"/>
    </font>
    <font>
      <b/>
      <sz val="12"/>
      <color theme="6" tint="-0.249977111117893"/>
      <name val="Arial"/>
      <family val="2"/>
    </font>
    <font>
      <sz val="8.5"/>
      <color indexed="8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9CCFF"/>
        <bgColor indexed="9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theme="3" tint="0.3999450666829432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</borders>
  <cellStyleXfs count="33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ill="0" applyBorder="0" applyAlignment="0" applyProtection="0"/>
  </cellStyleXfs>
  <cellXfs count="334">
    <xf numFmtId="0" fontId="0" fillId="0" borderId="0" xfId="0"/>
    <xf numFmtId="0" fontId="4" fillId="0" borderId="0" xfId="9"/>
    <xf numFmtId="0" fontId="4" fillId="0" borderId="0" xfId="10"/>
    <xf numFmtId="0" fontId="4" fillId="0" borderId="0" xfId="11"/>
    <xf numFmtId="0" fontId="4" fillId="0" borderId="0" xfId="12"/>
    <xf numFmtId="0" fontId="4" fillId="0" borderId="0" xfId="13"/>
    <xf numFmtId="0" fontId="4" fillId="0" borderId="0" xfId="14"/>
    <xf numFmtId="0" fontId="4" fillId="0" borderId="0" xfId="15"/>
    <xf numFmtId="0" fontId="5" fillId="2" borderId="0" xfId="16" applyFont="1" applyFill="1"/>
    <xf numFmtId="0" fontId="4" fillId="0" borderId="0" xfId="16"/>
    <xf numFmtId="0" fontId="3" fillId="0" borderId="2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3" fontId="6" fillId="3" borderId="2" xfId="0" applyNumberFormat="1" applyFont="1" applyFill="1" applyBorder="1" applyAlignment="1">
      <alignment horizontal="right" vertical="top"/>
    </xf>
    <xf numFmtId="49" fontId="3" fillId="0" borderId="2" xfId="0" applyNumberFormat="1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wrapText="1"/>
    </xf>
    <xf numFmtId="0" fontId="9" fillId="0" borderId="4" xfId="0" applyFont="1" applyBorder="1" applyAlignment="1">
      <alignment wrapText="1"/>
    </xf>
    <xf numFmtId="3" fontId="3" fillId="4" borderId="2" xfId="0" applyNumberFormat="1" applyFont="1" applyFill="1" applyBorder="1" applyAlignment="1">
      <alignment horizontal="right" vertical="center"/>
    </xf>
    <xf numFmtId="2" fontId="9" fillId="4" borderId="2" xfId="0" applyNumberFormat="1" applyFont="1" applyFill="1" applyBorder="1" applyAlignment="1">
      <alignment horizontal="right"/>
    </xf>
    <xf numFmtId="164" fontId="3" fillId="0" borderId="2" xfId="0" applyNumberFormat="1" applyFont="1" applyBorder="1" applyAlignment="1">
      <alignment horizontal="right" vertical="center"/>
    </xf>
    <xf numFmtId="0" fontId="10" fillId="4" borderId="4" xfId="0" applyFont="1" applyFill="1" applyBorder="1" applyAlignment="1">
      <alignment wrapText="1"/>
    </xf>
    <xf numFmtId="2" fontId="10" fillId="4" borderId="2" xfId="0" applyNumberFormat="1" applyFont="1" applyFill="1" applyBorder="1" applyAlignment="1">
      <alignment horizontal="right"/>
    </xf>
    <xf numFmtId="164" fontId="10" fillId="4" borderId="2" xfId="0" applyNumberFormat="1" applyFont="1" applyFill="1" applyBorder="1" applyAlignment="1">
      <alignment horizontal="right"/>
    </xf>
    <xf numFmtId="0" fontId="0" fillId="2" borderId="0" xfId="0" applyFill="1"/>
    <xf numFmtId="3" fontId="3" fillId="2" borderId="2" xfId="0" applyNumberFormat="1" applyFont="1" applyFill="1" applyBorder="1" applyAlignment="1">
      <alignment horizontal="right" vertical="top"/>
    </xf>
    <xf numFmtId="2" fontId="9" fillId="2" borderId="2" xfId="0" applyNumberFormat="1" applyFont="1" applyFill="1" applyBorder="1" applyAlignment="1">
      <alignment horizontal="right"/>
    </xf>
    <xf numFmtId="0" fontId="9" fillId="0" borderId="2" xfId="0" applyFont="1" applyBorder="1" applyAlignment="1">
      <alignment horizontal="right"/>
    </xf>
    <xf numFmtId="3" fontId="10" fillId="4" borderId="2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wrapText="1"/>
    </xf>
    <xf numFmtId="165" fontId="3" fillId="4" borderId="2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vertical="top" wrapText="1"/>
    </xf>
    <xf numFmtId="164" fontId="6" fillId="3" borderId="2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left" wrapText="1"/>
    </xf>
    <xf numFmtId="0" fontId="0" fillId="5" borderId="0" xfId="0" applyFill="1"/>
    <xf numFmtId="0" fontId="3" fillId="3" borderId="2" xfId="0" applyFont="1" applyFill="1" applyBorder="1" applyAlignment="1">
      <alignment horizontal="center" wrapText="1"/>
    </xf>
    <xf numFmtId="0" fontId="9" fillId="0" borderId="0" xfId="0" applyFont="1"/>
    <xf numFmtId="0" fontId="9" fillId="4" borderId="2" xfId="0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right" vertical="top"/>
    </xf>
    <xf numFmtId="165" fontId="3" fillId="4" borderId="2" xfId="0" applyNumberFormat="1" applyFont="1" applyFill="1" applyBorder="1" applyAlignment="1">
      <alignment horizontal="right" vertical="top"/>
    </xf>
    <xf numFmtId="165" fontId="3" fillId="0" borderId="2" xfId="0" applyNumberFormat="1" applyFont="1" applyBorder="1" applyAlignment="1">
      <alignment horizontal="right" vertical="top"/>
    </xf>
    <xf numFmtId="164" fontId="3" fillId="0" borderId="2" xfId="0" applyNumberFormat="1" applyFont="1" applyBorder="1" applyAlignment="1">
      <alignment horizontal="right" vertical="top"/>
    </xf>
    <xf numFmtId="3" fontId="6" fillId="4" borderId="2" xfId="0" applyNumberFormat="1" applyFont="1" applyFill="1" applyBorder="1" applyAlignment="1">
      <alignment horizontal="right" vertical="top"/>
    </xf>
    <xf numFmtId="165" fontId="6" fillId="4" borderId="2" xfId="0" applyNumberFormat="1" applyFont="1" applyFill="1" applyBorder="1" applyAlignment="1">
      <alignment horizontal="right" vertical="top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164" fontId="3" fillId="4" borderId="2" xfId="0" applyNumberFormat="1" applyFont="1" applyFill="1" applyBorder="1" applyAlignment="1">
      <alignment horizontal="right" vertical="top"/>
    </xf>
    <xf numFmtId="0" fontId="0" fillId="0" borderId="0" xfId="0" applyAlignment="1">
      <alignment wrapText="1"/>
    </xf>
    <xf numFmtId="164" fontId="5" fillId="0" borderId="2" xfId="1" applyNumberFormat="1" applyFont="1" applyBorder="1" applyAlignment="1">
      <alignment horizontal="right" vertical="center"/>
    </xf>
    <xf numFmtId="164" fontId="5" fillId="6" borderId="2" xfId="1" applyNumberFormat="1" applyFont="1" applyFill="1" applyBorder="1" applyAlignment="1">
      <alignment horizontal="right" vertical="center"/>
    </xf>
    <xf numFmtId="0" fontId="0" fillId="0" borderId="2" xfId="0" applyBorder="1"/>
    <xf numFmtId="165" fontId="6" fillId="4" borderId="2" xfId="0" applyNumberFormat="1" applyFont="1" applyFill="1" applyBorder="1" applyAlignment="1">
      <alignment horizontal="right" vertical="center"/>
    </xf>
    <xf numFmtId="164" fontId="9" fillId="0" borderId="0" xfId="0" applyNumberFormat="1" applyFont="1" applyBorder="1" applyAlignment="1">
      <alignment vertical="center"/>
    </xf>
    <xf numFmtId="0" fontId="10" fillId="8" borderId="2" xfId="0" applyFont="1" applyFill="1" applyBorder="1" applyAlignment="1">
      <alignment vertical="center" wrapText="1"/>
    </xf>
    <xf numFmtId="165" fontId="3" fillId="8" borderId="2" xfId="0" applyNumberFormat="1" applyFont="1" applyFill="1" applyBorder="1" applyAlignment="1">
      <alignment horizontal="right" vertical="top"/>
    </xf>
    <xf numFmtId="3" fontId="6" fillId="8" borderId="2" xfId="0" applyNumberFormat="1" applyFont="1" applyFill="1" applyBorder="1" applyAlignment="1">
      <alignment horizontal="right" vertical="top"/>
    </xf>
    <xf numFmtId="0" fontId="9" fillId="4" borderId="2" xfId="0" applyFont="1" applyFill="1" applyBorder="1"/>
    <xf numFmtId="164" fontId="5" fillId="8" borderId="2" xfId="2" applyNumberFormat="1" applyFont="1" applyFill="1" applyBorder="1" applyAlignment="1">
      <alignment horizontal="right" vertical="center"/>
    </xf>
    <xf numFmtId="164" fontId="5" fillId="0" borderId="2" xfId="2" applyNumberFormat="1" applyFont="1" applyBorder="1" applyAlignment="1">
      <alignment horizontal="right" vertical="center"/>
    </xf>
    <xf numFmtId="165" fontId="6" fillId="8" borderId="2" xfId="0" applyNumberFormat="1" applyFont="1" applyFill="1" applyBorder="1" applyAlignment="1">
      <alignment horizontal="right" vertical="top"/>
    </xf>
    <xf numFmtId="0" fontId="9" fillId="0" borderId="2" xfId="0" applyFont="1" applyBorder="1"/>
    <xf numFmtId="3" fontId="6" fillId="6" borderId="2" xfId="0" applyNumberFormat="1" applyFont="1" applyFill="1" applyBorder="1" applyAlignment="1">
      <alignment horizontal="right" vertical="top"/>
    </xf>
    <xf numFmtId="164" fontId="6" fillId="6" borderId="2" xfId="0" applyNumberFormat="1" applyFont="1" applyFill="1" applyBorder="1" applyAlignment="1">
      <alignment horizontal="right" vertical="top"/>
    </xf>
    <xf numFmtId="0" fontId="8" fillId="8" borderId="2" xfId="0" applyFont="1" applyFill="1" applyBorder="1" applyAlignment="1">
      <alignment wrapText="1"/>
    </xf>
    <xf numFmtId="0" fontId="8" fillId="8" borderId="2" xfId="0" applyFont="1" applyFill="1" applyBorder="1"/>
    <xf numFmtId="164" fontId="5" fillId="0" borderId="0" xfId="2" applyNumberFormat="1" applyFont="1" applyBorder="1" applyAlignment="1">
      <alignment horizontal="right" vertical="center"/>
    </xf>
    <xf numFmtId="3" fontId="6" fillId="8" borderId="2" xfId="2" applyNumberFormat="1" applyFont="1" applyFill="1" applyBorder="1" applyAlignment="1">
      <alignment horizontal="right" vertical="center"/>
    </xf>
    <xf numFmtId="0" fontId="3" fillId="8" borderId="2" xfId="3" applyFont="1" applyFill="1" applyBorder="1" applyAlignment="1">
      <alignment horizontal="center" wrapText="1"/>
    </xf>
    <xf numFmtId="0" fontId="5" fillId="8" borderId="2" xfId="3" applyFont="1" applyFill="1" applyBorder="1" applyAlignment="1">
      <alignment horizontal="center" wrapText="1"/>
    </xf>
    <xf numFmtId="165" fontId="5" fillId="8" borderId="2" xfId="3" applyNumberFormat="1" applyFont="1" applyFill="1" applyBorder="1" applyAlignment="1">
      <alignment horizontal="right" vertical="center"/>
    </xf>
    <xf numFmtId="164" fontId="5" fillId="0" borderId="2" xfId="3" applyNumberFormat="1" applyFont="1" applyBorder="1" applyAlignment="1">
      <alignment horizontal="right" vertical="center"/>
    </xf>
    <xf numFmtId="0" fontId="6" fillId="8" borderId="2" xfId="3" applyFont="1" applyFill="1" applyBorder="1" applyAlignment="1">
      <alignment vertical="top" wrapText="1"/>
    </xf>
    <xf numFmtId="164" fontId="6" fillId="8" borderId="2" xfId="3" applyNumberFormat="1" applyFont="1" applyFill="1" applyBorder="1" applyAlignment="1">
      <alignment horizontal="right" vertical="center"/>
    </xf>
    <xf numFmtId="3" fontId="6" fillId="8" borderId="2" xfId="3" applyNumberFormat="1" applyFont="1" applyFill="1" applyBorder="1" applyAlignment="1">
      <alignment horizontal="right" vertical="center"/>
    </xf>
    <xf numFmtId="3" fontId="5" fillId="0" borderId="2" xfId="3" applyNumberFormat="1" applyFont="1" applyBorder="1" applyAlignment="1">
      <alignment horizontal="right" vertical="center"/>
    </xf>
    <xf numFmtId="164" fontId="0" fillId="0" borderId="0" xfId="0" applyNumberFormat="1"/>
    <xf numFmtId="3" fontId="3" fillId="0" borderId="2" xfId="0" applyNumberFormat="1" applyFont="1" applyBorder="1" applyAlignment="1">
      <alignment horizontal="right" vertical="top"/>
    </xf>
    <xf numFmtId="0" fontId="7" fillId="4" borderId="2" xfId="0" applyFont="1" applyFill="1" applyBorder="1" applyAlignment="1">
      <alignment vertical="center"/>
    </xf>
    <xf numFmtId="164" fontId="6" fillId="4" borderId="2" xfId="0" applyNumberFormat="1" applyFont="1" applyFill="1" applyBorder="1" applyAlignment="1">
      <alignment horizontal="right" vertical="top"/>
    </xf>
    <xf numFmtId="0" fontId="3" fillId="3" borderId="3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horizontal="left" vertical="top"/>
    </xf>
    <xf numFmtId="164" fontId="0" fillId="0" borderId="2" xfId="0" applyNumberFormat="1" applyBorder="1"/>
    <xf numFmtId="3" fontId="6" fillId="3" borderId="2" xfId="0" applyNumberFormat="1" applyFont="1" applyFill="1" applyBorder="1" applyAlignment="1">
      <alignment horizontal="right" vertical="center"/>
    </xf>
    <xf numFmtId="164" fontId="5" fillId="0" borderId="2" xfId="4" applyNumberFormat="1" applyFont="1" applyBorder="1" applyAlignment="1">
      <alignment horizontal="right" vertical="center"/>
    </xf>
    <xf numFmtId="165" fontId="5" fillId="8" borderId="2" xfId="5" applyNumberFormat="1" applyFont="1" applyFill="1" applyBorder="1" applyAlignment="1">
      <alignment horizontal="right" vertical="center"/>
    </xf>
    <xf numFmtId="164" fontId="5" fillId="0" borderId="2" xfId="5" applyNumberFormat="1" applyFont="1" applyBorder="1" applyAlignment="1">
      <alignment horizontal="right" vertical="center"/>
    </xf>
    <xf numFmtId="0" fontId="6" fillId="8" borderId="2" xfId="5" applyFont="1" applyFill="1" applyBorder="1" applyAlignment="1">
      <alignment vertical="top" wrapText="1"/>
    </xf>
    <xf numFmtId="164" fontId="6" fillId="8" borderId="2" xfId="5" applyNumberFormat="1" applyFont="1" applyFill="1" applyBorder="1" applyAlignment="1">
      <alignment horizontal="right" vertical="center"/>
    </xf>
    <xf numFmtId="165" fontId="6" fillId="8" borderId="2" xfId="5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vertical="center" wrapText="1"/>
    </xf>
    <xf numFmtId="165" fontId="5" fillId="8" borderId="2" xfId="6" applyNumberFormat="1" applyFont="1" applyFill="1" applyBorder="1" applyAlignment="1">
      <alignment horizontal="right" vertical="center"/>
    </xf>
    <xf numFmtId="164" fontId="5" fillId="0" borderId="2" xfId="6" applyNumberFormat="1" applyFont="1" applyBorder="1" applyAlignment="1">
      <alignment horizontal="right" vertical="center"/>
    </xf>
    <xf numFmtId="0" fontId="5" fillId="8" borderId="2" xfId="6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/>
    </xf>
    <xf numFmtId="164" fontId="5" fillId="0" borderId="2" xfId="7" applyNumberFormat="1" applyFont="1" applyBorder="1" applyAlignment="1">
      <alignment horizontal="right" vertical="center"/>
    </xf>
    <xf numFmtId="0" fontId="6" fillId="8" borderId="2" xfId="6" applyFont="1" applyFill="1" applyBorder="1" applyAlignment="1">
      <alignment vertical="top" wrapText="1"/>
    </xf>
    <xf numFmtId="165" fontId="6" fillId="8" borderId="2" xfId="6" applyNumberFormat="1" applyFont="1" applyFill="1" applyBorder="1" applyAlignment="1">
      <alignment horizontal="right" vertical="center"/>
    </xf>
    <xf numFmtId="164" fontId="6" fillId="8" borderId="2" xfId="6" applyNumberFormat="1" applyFont="1" applyFill="1" applyBorder="1" applyAlignment="1">
      <alignment horizontal="right" vertical="center"/>
    </xf>
    <xf numFmtId="164" fontId="6" fillId="8" borderId="2" xfId="7" applyNumberFormat="1" applyFont="1" applyFill="1" applyBorder="1" applyAlignment="1">
      <alignment horizontal="right" vertical="center"/>
    </xf>
    <xf numFmtId="3" fontId="3" fillId="9" borderId="2" xfId="0" applyNumberFormat="1" applyFont="1" applyFill="1" applyBorder="1" applyAlignment="1">
      <alignment horizontal="right" vertical="center"/>
    </xf>
    <xf numFmtId="3" fontId="6" fillId="10" borderId="2" xfId="0" applyNumberFormat="1" applyFont="1" applyFill="1" applyBorder="1" applyAlignment="1">
      <alignment horizontal="right" vertical="center"/>
    </xf>
    <xf numFmtId="165" fontId="5" fillId="8" borderId="2" xfId="8" applyNumberFormat="1" applyFont="1" applyFill="1" applyBorder="1" applyAlignment="1">
      <alignment horizontal="right" vertical="center"/>
    </xf>
    <xf numFmtId="164" fontId="5" fillId="0" borderId="2" xfId="8" applyNumberFormat="1" applyFont="1" applyBorder="1" applyAlignment="1">
      <alignment horizontal="right" vertical="center"/>
    </xf>
    <xf numFmtId="0" fontId="1" fillId="0" borderId="0" xfId="9" applyFont="1"/>
    <xf numFmtId="0" fontId="5" fillId="8" borderId="2" xfId="9" applyFont="1" applyFill="1" applyBorder="1" applyAlignment="1">
      <alignment horizontal="center" wrapText="1"/>
    </xf>
    <xf numFmtId="0" fontId="5" fillId="0" borderId="2" xfId="9" applyFont="1" applyBorder="1" applyAlignment="1">
      <alignment horizontal="left" vertical="top" wrapText="1"/>
    </xf>
    <xf numFmtId="164" fontId="5" fillId="8" borderId="2" xfId="9" applyNumberFormat="1" applyFont="1" applyFill="1" applyBorder="1" applyAlignment="1">
      <alignment horizontal="right" vertical="center"/>
    </xf>
    <xf numFmtId="165" fontId="5" fillId="8" borderId="2" xfId="9" applyNumberFormat="1" applyFont="1" applyFill="1" applyBorder="1" applyAlignment="1">
      <alignment horizontal="right" vertical="center"/>
    </xf>
    <xf numFmtId="164" fontId="5" fillId="0" borderId="2" xfId="9" applyNumberFormat="1" applyFont="1" applyBorder="1" applyAlignment="1">
      <alignment horizontal="right" vertical="center"/>
    </xf>
    <xf numFmtId="0" fontId="6" fillId="8" borderId="2" xfId="9" applyFont="1" applyFill="1" applyBorder="1" applyAlignment="1">
      <alignment vertical="top" wrapText="1"/>
    </xf>
    <xf numFmtId="165" fontId="6" fillId="8" borderId="2" xfId="9" applyNumberFormat="1" applyFont="1" applyFill="1" applyBorder="1" applyAlignment="1">
      <alignment horizontal="right" vertical="center"/>
    </xf>
    <xf numFmtId="164" fontId="6" fillId="8" borderId="2" xfId="9" applyNumberFormat="1" applyFont="1" applyFill="1" applyBorder="1" applyAlignment="1">
      <alignment horizontal="right" vertical="center"/>
    </xf>
    <xf numFmtId="0" fontId="1" fillId="0" borderId="0" xfId="10" applyFont="1"/>
    <xf numFmtId="164" fontId="5" fillId="0" borderId="2" xfId="10" applyNumberFormat="1" applyFont="1" applyBorder="1" applyAlignment="1">
      <alignment horizontal="right" vertical="center"/>
    </xf>
    <xf numFmtId="3" fontId="5" fillId="0" borderId="2" xfId="10" applyNumberFormat="1" applyFont="1" applyBorder="1" applyAlignment="1">
      <alignment horizontal="right" vertical="center"/>
    </xf>
    <xf numFmtId="165" fontId="5" fillId="8" borderId="2" xfId="10" applyNumberFormat="1" applyFont="1" applyFill="1" applyBorder="1" applyAlignment="1">
      <alignment horizontal="right" vertical="center"/>
    </xf>
    <xf numFmtId="0" fontId="6" fillId="8" borderId="2" xfId="10" applyFont="1" applyFill="1" applyBorder="1" applyAlignment="1">
      <alignment vertical="top" wrapText="1"/>
    </xf>
    <xf numFmtId="3" fontId="6" fillId="8" borderId="2" xfId="10" applyNumberFormat="1" applyFont="1" applyFill="1" applyBorder="1" applyAlignment="1">
      <alignment horizontal="right" vertical="center"/>
    </xf>
    <xf numFmtId="165" fontId="6" fillId="8" borderId="2" xfId="10" applyNumberFormat="1" applyFont="1" applyFill="1" applyBorder="1" applyAlignment="1">
      <alignment horizontal="right" vertical="center"/>
    </xf>
    <xf numFmtId="164" fontId="6" fillId="8" borderId="2" xfId="10" applyNumberFormat="1" applyFont="1" applyFill="1" applyBorder="1" applyAlignment="1">
      <alignment horizontal="right" vertical="center"/>
    </xf>
    <xf numFmtId="3" fontId="5" fillId="6" borderId="2" xfId="10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 wrapText="1"/>
    </xf>
    <xf numFmtId="0" fontId="3" fillId="8" borderId="2" xfId="11" applyFont="1" applyFill="1" applyBorder="1" applyAlignment="1">
      <alignment horizontal="center" wrapText="1"/>
    </xf>
    <xf numFmtId="164" fontId="5" fillId="0" borderId="2" xfId="11" applyNumberFormat="1" applyFont="1" applyBorder="1" applyAlignment="1">
      <alignment horizontal="right" vertical="center"/>
    </xf>
    <xf numFmtId="0" fontId="6" fillId="8" borderId="2" xfId="11" applyFont="1" applyFill="1" applyBorder="1" applyAlignment="1">
      <alignment vertical="top" wrapText="1"/>
    </xf>
    <xf numFmtId="164" fontId="6" fillId="8" borderId="2" xfId="11" applyNumberFormat="1" applyFont="1" applyFill="1" applyBorder="1" applyAlignment="1">
      <alignment horizontal="right" vertical="center"/>
    </xf>
    <xf numFmtId="164" fontId="5" fillId="0" borderId="2" xfId="12" applyNumberFormat="1" applyFont="1" applyBorder="1" applyAlignment="1">
      <alignment horizontal="right" vertical="center"/>
    </xf>
    <xf numFmtId="0" fontId="6" fillId="8" borderId="2" xfId="12" applyFont="1" applyFill="1" applyBorder="1" applyAlignment="1">
      <alignment vertical="top" wrapText="1"/>
    </xf>
    <xf numFmtId="164" fontId="6" fillId="8" borderId="2" xfId="12" applyNumberFormat="1" applyFont="1" applyFill="1" applyBorder="1" applyAlignment="1">
      <alignment horizontal="right" vertical="center"/>
    </xf>
    <xf numFmtId="0" fontId="3" fillId="8" borderId="2" xfId="12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vertical="center"/>
    </xf>
    <xf numFmtId="0" fontId="3" fillId="8" borderId="2" xfId="13" applyFont="1" applyFill="1" applyBorder="1" applyAlignment="1">
      <alignment horizontal="center" wrapText="1"/>
    </xf>
    <xf numFmtId="164" fontId="5" fillId="0" borderId="2" xfId="13" applyNumberFormat="1" applyFont="1" applyBorder="1" applyAlignment="1">
      <alignment horizontal="right" vertical="center"/>
    </xf>
    <xf numFmtId="0" fontId="1" fillId="1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5" fillId="0" borderId="2" xfId="14" applyNumberFormat="1" applyFont="1" applyBorder="1" applyAlignment="1">
      <alignment horizontal="right" vertical="center"/>
    </xf>
    <xf numFmtId="3" fontId="6" fillId="10" borderId="2" xfId="14" applyNumberFormat="1" applyFont="1" applyFill="1" applyBorder="1" applyAlignment="1">
      <alignment horizontal="right" vertical="center"/>
    </xf>
    <xf numFmtId="164" fontId="6" fillId="10" borderId="2" xfId="14" applyNumberFormat="1" applyFont="1" applyFill="1" applyBorder="1" applyAlignment="1">
      <alignment horizontal="right" vertical="center"/>
    </xf>
    <xf numFmtId="0" fontId="3" fillId="8" borderId="2" xfId="14" applyFont="1" applyFill="1" applyBorder="1" applyAlignment="1">
      <alignment horizontal="center" wrapText="1"/>
    </xf>
    <xf numFmtId="0" fontId="0" fillId="3" borderId="2" xfId="0" applyFont="1" applyFill="1" applyBorder="1" applyAlignment="1">
      <alignment vertical="center"/>
    </xf>
    <xf numFmtId="0" fontId="3" fillId="8" borderId="2" xfId="16" applyFont="1" applyFill="1" applyBorder="1" applyAlignment="1">
      <alignment horizontal="center" wrapText="1"/>
    </xf>
    <xf numFmtId="164" fontId="5" fillId="8" borderId="2" xfId="16" applyNumberFormat="1" applyFont="1" applyFill="1" applyBorder="1" applyAlignment="1">
      <alignment horizontal="right" vertical="center"/>
    </xf>
    <xf numFmtId="164" fontId="5" fillId="0" borderId="2" xfId="16" applyNumberFormat="1" applyFont="1" applyBorder="1" applyAlignment="1">
      <alignment horizontal="right" vertical="center"/>
    </xf>
    <xf numFmtId="0" fontId="6" fillId="8" borderId="2" xfId="16" applyFont="1" applyFill="1" applyBorder="1" applyAlignment="1">
      <alignment horizontal="left" vertical="top" wrapText="1"/>
    </xf>
    <xf numFmtId="164" fontId="6" fillId="8" borderId="2" xfId="16" applyNumberFormat="1" applyFont="1" applyFill="1" applyBorder="1" applyAlignment="1">
      <alignment horizontal="right" vertical="center"/>
    </xf>
    <xf numFmtId="0" fontId="3" fillId="8" borderId="2" xfId="15" applyFont="1" applyFill="1" applyBorder="1" applyAlignment="1">
      <alignment horizontal="center" wrapText="1"/>
    </xf>
    <xf numFmtId="164" fontId="5" fillId="0" borderId="2" xfId="15" applyNumberFormat="1" applyFont="1" applyBorder="1" applyAlignment="1">
      <alignment horizontal="right" vertical="center"/>
    </xf>
    <xf numFmtId="0" fontId="9" fillId="4" borderId="3" xfId="0" applyFont="1" applyFill="1" applyBorder="1" applyAlignment="1">
      <alignment horizontal="center"/>
    </xf>
    <xf numFmtId="164" fontId="6" fillId="0" borderId="2" xfId="5" applyNumberFormat="1" applyFont="1" applyBorder="1" applyAlignment="1">
      <alignment horizontal="right" vertical="center"/>
    </xf>
    <xf numFmtId="0" fontId="6" fillId="10" borderId="2" xfId="8" applyFont="1" applyFill="1" applyBorder="1" applyAlignment="1">
      <alignment vertical="top" wrapText="1"/>
    </xf>
    <xf numFmtId="164" fontId="6" fillId="10" borderId="2" xfId="8" applyNumberFormat="1" applyFont="1" applyFill="1" applyBorder="1" applyAlignment="1">
      <alignment horizontal="right" vertical="center"/>
    </xf>
    <xf numFmtId="0" fontId="6" fillId="8" borderId="2" xfId="13" applyFont="1" applyFill="1" applyBorder="1" applyAlignment="1">
      <alignment vertical="top" wrapText="1"/>
    </xf>
    <xf numFmtId="164" fontId="6" fillId="8" borderId="2" xfId="13" applyNumberFormat="1" applyFont="1" applyFill="1" applyBorder="1" applyAlignment="1">
      <alignment horizontal="right" vertical="center"/>
    </xf>
    <xf numFmtId="0" fontId="6" fillId="8" borderId="2" xfId="15" applyFont="1" applyFill="1" applyBorder="1" applyAlignment="1">
      <alignment vertical="top" wrapText="1"/>
    </xf>
    <xf numFmtId="164" fontId="6" fillId="8" borderId="2" xfId="15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Fill="1" applyBorder="1"/>
    <xf numFmtId="2" fontId="9" fillId="0" borderId="0" xfId="0" applyNumberFormat="1" applyFont="1"/>
    <xf numFmtId="0" fontId="0" fillId="11" borderId="0" xfId="0" applyFill="1"/>
    <xf numFmtId="0" fontId="9" fillId="11" borderId="0" xfId="0" applyFont="1" applyFill="1"/>
    <xf numFmtId="164" fontId="5" fillId="8" borderId="7" xfId="2" applyNumberFormat="1" applyFont="1" applyFill="1" applyBorder="1" applyAlignment="1">
      <alignment horizontal="right" vertical="center"/>
    </xf>
    <xf numFmtId="164" fontId="5" fillId="8" borderId="7" xfId="3" applyNumberFormat="1" applyFont="1" applyFill="1" applyBorder="1" applyAlignment="1">
      <alignment horizontal="right" vertical="center"/>
    </xf>
    <xf numFmtId="3" fontId="5" fillId="8" borderId="7" xfId="3" applyNumberFormat="1" applyFont="1" applyFill="1" applyBorder="1" applyAlignment="1">
      <alignment horizontal="right" vertical="center"/>
    </xf>
    <xf numFmtId="0" fontId="0" fillId="8" borderId="3" xfId="0" applyFill="1" applyBorder="1" applyAlignment="1">
      <alignment vertical="center"/>
    </xf>
    <xf numFmtId="0" fontId="3" fillId="0" borderId="2" xfId="20" applyFont="1" applyBorder="1" applyAlignment="1">
      <alignment horizontal="left" vertical="top" wrapText="1"/>
    </xf>
    <xf numFmtId="0" fontId="13" fillId="0" borderId="0" xfId="0" applyFont="1"/>
    <xf numFmtId="2" fontId="6" fillId="3" borderId="4" xfId="0" applyNumberFormat="1" applyFont="1" applyFill="1" applyBorder="1" applyAlignment="1">
      <alignment horizontal="right" vertical="center"/>
    </xf>
    <xf numFmtId="2" fontId="3" fillId="3" borderId="4" xfId="0" applyNumberFormat="1" applyFont="1" applyFill="1" applyBorder="1" applyAlignment="1">
      <alignment horizontal="right" vertical="center"/>
    </xf>
    <xf numFmtId="164" fontId="3" fillId="0" borderId="2" xfId="21" applyNumberFormat="1" applyFont="1" applyBorder="1" applyAlignment="1">
      <alignment horizontal="right" vertical="center"/>
    </xf>
    <xf numFmtId="164" fontId="5" fillId="8" borderId="7" xfId="5" applyNumberFormat="1" applyFont="1" applyFill="1" applyBorder="1" applyAlignment="1">
      <alignment horizontal="right" vertical="center"/>
    </xf>
    <xf numFmtId="3" fontId="6" fillId="3" borderId="7" xfId="0" applyNumberFormat="1" applyFont="1" applyFill="1" applyBorder="1" applyAlignment="1">
      <alignment horizontal="right" vertical="center"/>
    </xf>
    <xf numFmtId="0" fontId="3" fillId="0" borderId="2" xfId="21" applyFont="1" applyBorder="1" applyAlignment="1">
      <alignment horizontal="left" vertical="top" wrapText="1"/>
    </xf>
    <xf numFmtId="3" fontId="3" fillId="0" borderId="2" xfId="5" applyNumberFormat="1" applyFont="1" applyBorder="1" applyAlignment="1">
      <alignment horizontal="right" vertical="center"/>
    </xf>
    <xf numFmtId="164" fontId="5" fillId="8" borderId="7" xfId="6" applyNumberFormat="1" applyFont="1" applyFill="1" applyBorder="1" applyAlignment="1">
      <alignment horizontal="right" vertical="center"/>
    </xf>
    <xf numFmtId="0" fontId="3" fillId="0" borderId="2" xfId="22" applyFont="1" applyBorder="1" applyAlignment="1">
      <alignment horizontal="left" vertical="top" wrapText="1"/>
    </xf>
    <xf numFmtId="164" fontId="5" fillId="8" borderId="7" xfId="7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vertical="center"/>
    </xf>
    <xf numFmtId="0" fontId="3" fillId="0" borderId="2" xfId="23" applyFont="1" applyBorder="1" applyAlignment="1">
      <alignment horizontal="left" vertical="top" wrapText="1"/>
    </xf>
    <xf numFmtId="3" fontId="6" fillId="3" borderId="2" xfId="0" applyNumberFormat="1" applyFont="1" applyFill="1" applyBorder="1" applyAlignment="1">
      <alignment horizontal="left" vertical="center"/>
    </xf>
    <xf numFmtId="165" fontId="6" fillId="8" borderId="2" xfId="8" applyNumberFormat="1" applyFont="1" applyFill="1" applyBorder="1" applyAlignment="1">
      <alignment horizontal="right" vertical="center"/>
    </xf>
    <xf numFmtId="164" fontId="5" fillId="8" borderId="7" xfId="9" applyNumberFormat="1" applyFont="1" applyFill="1" applyBorder="1" applyAlignment="1">
      <alignment horizontal="right" vertical="center"/>
    </xf>
    <xf numFmtId="0" fontId="3" fillId="0" borderId="2" xfId="25" applyFont="1" applyBorder="1" applyAlignment="1">
      <alignment horizontal="left" vertical="top"/>
    </xf>
    <xf numFmtId="164" fontId="5" fillId="8" borderId="7" xfId="10" applyNumberFormat="1" applyFont="1" applyFill="1" applyBorder="1" applyAlignment="1">
      <alignment horizontal="right" vertical="center"/>
    </xf>
    <xf numFmtId="3" fontId="5" fillId="8" borderId="7" xfId="10" applyNumberFormat="1" applyFont="1" applyFill="1" applyBorder="1" applyAlignment="1">
      <alignment horizontal="right" vertical="center"/>
    </xf>
    <xf numFmtId="0" fontId="3" fillId="0" borderId="2" xfId="26" applyFont="1" applyBorder="1" applyAlignment="1">
      <alignment horizontal="left" vertical="top" wrapText="1"/>
    </xf>
    <xf numFmtId="164" fontId="5" fillId="8" borderId="7" xfId="11" applyNumberFormat="1" applyFont="1" applyFill="1" applyBorder="1" applyAlignment="1">
      <alignment horizontal="right" vertical="center"/>
    </xf>
    <xf numFmtId="0" fontId="3" fillId="0" borderId="2" xfId="27" applyFont="1" applyBorder="1" applyAlignment="1">
      <alignment horizontal="left" vertical="top" wrapText="1"/>
    </xf>
    <xf numFmtId="0" fontId="0" fillId="0" borderId="0" xfId="0" applyFill="1"/>
    <xf numFmtId="3" fontId="3" fillId="8" borderId="2" xfId="10" applyNumberFormat="1" applyFont="1" applyFill="1" applyBorder="1" applyAlignment="1">
      <alignment horizontal="right" vertical="center"/>
    </xf>
    <xf numFmtId="3" fontId="3" fillId="0" borderId="2" xfId="10" applyNumberFormat="1" applyFont="1" applyFill="1" applyBorder="1" applyAlignment="1">
      <alignment horizontal="right" vertical="center"/>
    </xf>
    <xf numFmtId="164" fontId="5" fillId="8" borderId="7" xfId="12" applyNumberFormat="1" applyFont="1" applyFill="1" applyBorder="1" applyAlignment="1">
      <alignment horizontal="right" vertical="center"/>
    </xf>
    <xf numFmtId="0" fontId="3" fillId="0" borderId="2" xfId="28" applyFont="1" applyBorder="1" applyAlignment="1">
      <alignment horizontal="left" vertical="top" wrapText="1"/>
    </xf>
    <xf numFmtId="0" fontId="0" fillId="6" borderId="0" xfId="0" applyFill="1"/>
    <xf numFmtId="164" fontId="5" fillId="8" borderId="7" xfId="13" applyNumberFormat="1" applyFont="1" applyFill="1" applyBorder="1" applyAlignment="1">
      <alignment horizontal="right" vertical="center"/>
    </xf>
    <xf numFmtId="0" fontId="3" fillId="0" borderId="2" xfId="29" applyFont="1" applyBorder="1" applyAlignment="1">
      <alignment horizontal="left" vertical="top" wrapText="1"/>
    </xf>
    <xf numFmtId="3" fontId="6" fillId="0" borderId="0" xfId="14" applyNumberFormat="1" applyFont="1" applyFill="1" applyBorder="1" applyAlignment="1">
      <alignment horizontal="right" vertical="center"/>
    </xf>
    <xf numFmtId="165" fontId="6" fillId="0" borderId="0" xfId="10" applyNumberFormat="1" applyFont="1" applyFill="1" applyBorder="1" applyAlignment="1">
      <alignment horizontal="right" vertical="center"/>
    </xf>
    <xf numFmtId="164" fontId="6" fillId="0" borderId="0" xfId="14" applyNumberFormat="1" applyFont="1" applyFill="1" applyBorder="1" applyAlignment="1">
      <alignment horizontal="right" vertical="center"/>
    </xf>
    <xf numFmtId="3" fontId="6" fillId="10" borderId="2" xfId="14" applyNumberFormat="1" applyFont="1" applyFill="1" applyBorder="1" applyAlignment="1">
      <alignment horizontal="left" vertical="center"/>
    </xf>
    <xf numFmtId="164" fontId="0" fillId="0" borderId="0" xfId="0" applyNumberFormat="1" applyFill="1"/>
    <xf numFmtId="164" fontId="5" fillId="8" borderId="7" xfId="14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 wrapText="1"/>
    </xf>
    <xf numFmtId="0" fontId="3" fillId="0" borderId="2" xfId="18" applyFont="1" applyBorder="1" applyAlignment="1">
      <alignment horizontal="left" vertical="top" wrapText="1"/>
    </xf>
    <xf numFmtId="3" fontId="6" fillId="0" borderId="2" xfId="14" applyNumberFormat="1" applyFont="1" applyFill="1" applyBorder="1" applyAlignment="1">
      <alignment horizontal="right" vertical="center"/>
    </xf>
    <xf numFmtId="164" fontId="6" fillId="0" borderId="2" xfId="16" applyNumberFormat="1" applyFont="1" applyFill="1" applyBorder="1" applyAlignment="1">
      <alignment horizontal="right" vertical="center"/>
    </xf>
    <xf numFmtId="0" fontId="3" fillId="0" borderId="0" xfId="30" applyFont="1" applyBorder="1" applyAlignment="1">
      <alignment horizontal="left" vertical="top" wrapText="1"/>
    </xf>
    <xf numFmtId="164" fontId="5" fillId="8" borderId="7" xfId="15" applyNumberFormat="1" applyFont="1" applyFill="1" applyBorder="1" applyAlignment="1">
      <alignment horizontal="right" vertical="center"/>
    </xf>
    <xf numFmtId="0" fontId="3" fillId="0" borderId="2" xfId="31" applyFont="1" applyBorder="1" applyAlignment="1">
      <alignment horizontal="left" vertical="top" wrapText="1"/>
    </xf>
    <xf numFmtId="0" fontId="8" fillId="6" borderId="0" xfId="0" applyFont="1" applyFill="1"/>
    <xf numFmtId="0" fontId="8" fillId="0" borderId="0" xfId="0" applyFont="1" applyFill="1"/>
    <xf numFmtId="0" fontId="3" fillId="0" borderId="2" xfId="9" applyFont="1" applyBorder="1" applyAlignment="1">
      <alignment horizontal="left" vertical="top" wrapText="1"/>
    </xf>
    <xf numFmtId="165" fontId="0" fillId="0" borderId="0" xfId="0" applyNumberFormat="1"/>
    <xf numFmtId="0" fontId="18" fillId="0" borderId="0" xfId="0" applyFont="1" applyFill="1" applyAlignment="1">
      <alignment wrapText="1"/>
    </xf>
    <xf numFmtId="0" fontId="14" fillId="5" borderId="0" xfId="0" applyFont="1" applyFill="1"/>
    <xf numFmtId="3" fontId="0" fillId="0" borderId="2" xfId="0" applyNumberFormat="1" applyFont="1" applyFill="1" applyBorder="1"/>
    <xf numFmtId="0" fontId="0" fillId="0" borderId="2" xfId="0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8" fillId="0" borderId="0" xfId="0" applyFont="1" applyFill="1" applyBorder="1"/>
    <xf numFmtId="0" fontId="10" fillId="0" borderId="0" xfId="0" applyFont="1" applyFill="1" applyBorder="1" applyAlignment="1">
      <alignment wrapText="1"/>
    </xf>
    <xf numFmtId="3" fontId="6" fillId="0" borderId="0" xfId="0" applyNumberFormat="1" applyFont="1" applyFill="1" applyBorder="1" applyAlignment="1">
      <alignment horizontal="right" vertical="top"/>
    </xf>
    <xf numFmtId="2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17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9" fillId="4" borderId="8" xfId="0" applyFont="1" applyFill="1" applyBorder="1" applyAlignment="1">
      <alignment wrapText="1"/>
    </xf>
    <xf numFmtId="0" fontId="9" fillId="4" borderId="8" xfId="0" applyFont="1" applyFill="1" applyBorder="1" applyAlignment="1">
      <alignment horizontal="center"/>
    </xf>
    <xf numFmtId="0" fontId="20" fillId="0" borderId="2" xfId="19" applyFont="1" applyBorder="1" applyAlignment="1">
      <alignment horizontal="left" vertical="top" wrapText="1"/>
    </xf>
    <xf numFmtId="3" fontId="3" fillId="10" borderId="7" xfId="0" applyNumberFormat="1" applyFont="1" applyFill="1" applyBorder="1" applyAlignment="1">
      <alignment horizontal="right" vertical="center"/>
    </xf>
    <xf numFmtId="164" fontId="5" fillId="8" borderId="7" xfId="8" applyNumberFormat="1" applyFont="1" applyFill="1" applyBorder="1" applyAlignment="1">
      <alignment horizontal="right" vertical="center"/>
    </xf>
    <xf numFmtId="0" fontId="3" fillId="0" borderId="2" xfId="24" applyFont="1" applyBorder="1" applyAlignment="1">
      <alignment horizontal="left" vertical="top" wrapText="1"/>
    </xf>
    <xf numFmtId="0" fontId="0" fillId="8" borderId="12" xfId="0" applyFill="1" applyBorder="1" applyAlignment="1">
      <alignment horizontal="center"/>
    </xf>
    <xf numFmtId="0" fontId="0" fillId="4" borderId="8" xfId="0" applyFill="1" applyBorder="1" applyAlignment="1">
      <alignment vertical="center"/>
    </xf>
    <xf numFmtId="0" fontId="0" fillId="4" borderId="12" xfId="0" applyFill="1" applyBorder="1" applyAlignment="1">
      <alignment horizontal="center" vertical="center"/>
    </xf>
    <xf numFmtId="0" fontId="5" fillId="8" borderId="12" xfId="5" applyFont="1" applyFill="1" applyBorder="1" applyAlignment="1">
      <alignment horizontal="center" wrapText="1"/>
    </xf>
    <xf numFmtId="0" fontId="5" fillId="8" borderId="9" xfId="5" applyFont="1" applyFill="1" applyBorder="1" applyAlignment="1">
      <alignment horizontal="center" wrapText="1"/>
    </xf>
    <xf numFmtId="0" fontId="5" fillId="8" borderId="1" xfId="5" applyFont="1" applyFill="1" applyBorder="1" applyAlignment="1">
      <alignment horizontal="center" wrapText="1"/>
    </xf>
    <xf numFmtId="0" fontId="9" fillId="3" borderId="8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wrapText="1"/>
    </xf>
    <xf numFmtId="0" fontId="3" fillId="8" borderId="1" xfId="8" applyFont="1" applyFill="1" applyBorder="1" applyAlignment="1">
      <alignment horizontal="center" wrapText="1"/>
    </xf>
    <xf numFmtId="0" fontId="3" fillId="4" borderId="8" xfId="17" applyFont="1" applyFill="1" applyBorder="1" applyAlignment="1">
      <alignment wrapText="1"/>
    </xf>
    <xf numFmtId="0" fontId="3" fillId="4" borderId="8" xfId="17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/>
    </xf>
    <xf numFmtId="0" fontId="3" fillId="8" borderId="1" xfId="10" applyFont="1" applyFill="1" applyBorder="1" applyAlignment="1">
      <alignment horizontal="center" wrapText="1"/>
    </xf>
    <xf numFmtId="0" fontId="3" fillId="0" borderId="0" xfId="27" applyFont="1" applyBorder="1" applyAlignment="1">
      <alignment horizontal="left" vertical="top" wrapText="1"/>
    </xf>
    <xf numFmtId="0" fontId="0" fillId="0" borderId="0" xfId="0" applyBorder="1"/>
    <xf numFmtId="166" fontId="0" fillId="0" borderId="0" xfId="0" applyNumberFormat="1"/>
    <xf numFmtId="166" fontId="0" fillId="0" borderId="2" xfId="0" applyNumberFormat="1" applyBorder="1"/>
    <xf numFmtId="0" fontId="0" fillId="8" borderId="2" xfId="0" applyFill="1" applyBorder="1"/>
    <xf numFmtId="166" fontId="0" fillId="8" borderId="2" xfId="0" applyNumberFormat="1" applyFill="1" applyBorder="1"/>
    <xf numFmtId="0" fontId="0" fillId="8" borderId="12" xfId="0" applyFill="1" applyBorder="1"/>
    <xf numFmtId="0" fontId="0" fillId="8" borderId="12" xfId="0" applyFill="1" applyBorder="1" applyAlignment="1">
      <alignment wrapText="1"/>
    </xf>
    <xf numFmtId="0" fontId="0" fillId="8" borderId="12" xfId="0" applyFill="1" applyBorder="1" applyAlignment="1">
      <alignment horizontal="center" wrapText="1"/>
    </xf>
    <xf numFmtId="166" fontId="0" fillId="0" borderId="2" xfId="0" applyNumberFormat="1" applyBorder="1" applyAlignment="1">
      <alignment wrapText="1"/>
    </xf>
    <xf numFmtId="166" fontId="0" fillId="8" borderId="2" xfId="0" applyNumberForma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2" fillId="0" borderId="0" xfId="32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22" fillId="0" borderId="0" xfId="32" applyFill="1" applyBorder="1" applyAlignment="1">
      <alignment wrapText="1"/>
    </xf>
    <xf numFmtId="0" fontId="6" fillId="0" borderId="0" xfId="17" applyFont="1" applyFill="1" applyBorder="1" applyAlignment="1">
      <alignment wrapText="1"/>
    </xf>
    <xf numFmtId="0" fontId="6" fillId="0" borderId="0" xfId="18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0" fillId="0" borderId="16" xfId="0" applyBorder="1"/>
    <xf numFmtId="0" fontId="16" fillId="6" borderId="16" xfId="32" applyFont="1" applyFill="1" applyBorder="1" applyAlignment="1"/>
    <xf numFmtId="0" fontId="0" fillId="0" borderId="17" xfId="0" applyBorder="1"/>
    <xf numFmtId="0" fontId="16" fillId="0" borderId="17" xfId="32" applyFont="1" applyBorder="1"/>
    <xf numFmtId="0" fontId="16" fillId="0" borderId="17" xfId="32" applyFont="1" applyBorder="1" applyAlignment="1">
      <alignment vertical="center" wrapText="1"/>
    </xf>
    <xf numFmtId="0" fontId="16" fillId="7" borderId="17" xfId="32" applyFont="1" applyFill="1" applyBorder="1" applyAlignment="1">
      <alignment vertical="center" wrapText="1"/>
    </xf>
    <xf numFmtId="0" fontId="16" fillId="0" borderId="17" xfId="32" applyFont="1" applyBorder="1" applyAlignment="1">
      <alignment wrapText="1"/>
    </xf>
    <xf numFmtId="0" fontId="16" fillId="9" borderId="17" xfId="32" applyFont="1" applyFill="1" applyBorder="1" applyAlignment="1">
      <alignment vertical="center" wrapText="1"/>
    </xf>
    <xf numFmtId="0" fontId="16" fillId="2" borderId="17" xfId="32" applyFont="1" applyFill="1" applyBorder="1" applyAlignment="1">
      <alignment vertical="center" wrapText="1"/>
    </xf>
    <xf numFmtId="0" fontId="16" fillId="9" borderId="17" xfId="32" applyFont="1" applyFill="1" applyBorder="1" applyAlignment="1">
      <alignment wrapText="1"/>
    </xf>
    <xf numFmtId="0" fontId="16" fillId="0" borderId="17" xfId="32" applyFont="1" applyBorder="1" applyAlignment="1"/>
    <xf numFmtId="0" fontId="9" fillId="8" borderId="2" xfId="0" applyFont="1" applyFill="1" applyBorder="1" applyAlignment="1"/>
    <xf numFmtId="3" fontId="0" fillId="0" borderId="2" xfId="0" applyNumberFormat="1" applyFill="1" applyBorder="1"/>
    <xf numFmtId="3" fontId="15" fillId="0" borderId="2" xfId="0" applyNumberFormat="1" applyFont="1" applyFill="1" applyBorder="1"/>
    <xf numFmtId="3" fontId="16" fillId="0" borderId="2" xfId="0" applyNumberFormat="1" applyFont="1" applyFill="1" applyBorder="1"/>
    <xf numFmtId="0" fontId="8" fillId="0" borderId="2" xfId="0" applyFont="1" applyBorder="1"/>
    <xf numFmtId="0" fontId="17" fillId="5" borderId="0" xfId="0" applyFont="1" applyFill="1" applyAlignment="1">
      <alignment horizontal="center" wrapText="1"/>
    </xf>
    <xf numFmtId="0" fontId="8" fillId="8" borderId="4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6" fillId="0" borderId="4" xfId="17" applyFont="1" applyBorder="1" applyAlignment="1">
      <alignment horizontal="center" wrapText="1"/>
    </xf>
    <xf numFmtId="0" fontId="6" fillId="0" borderId="10" xfId="17" applyFont="1" applyBorder="1" applyAlignment="1">
      <alignment horizontal="center" wrapText="1"/>
    </xf>
    <xf numFmtId="0" fontId="6" fillId="0" borderId="7" xfId="17" applyFont="1" applyBorder="1" applyAlignment="1">
      <alignment horizont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6" fillId="2" borderId="4" xfId="18" applyFont="1" applyFill="1" applyBorder="1" applyAlignment="1">
      <alignment horizontal="left" vertical="center" wrapText="1"/>
    </xf>
    <xf numFmtId="0" fontId="6" fillId="2" borderId="10" xfId="18" applyFont="1" applyFill="1" applyBorder="1" applyAlignment="1">
      <alignment horizontal="left" vertical="center" wrapText="1"/>
    </xf>
    <xf numFmtId="0" fontId="6" fillId="2" borderId="7" xfId="18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center" wrapText="1"/>
    </xf>
    <xf numFmtId="0" fontId="6" fillId="9" borderId="10" xfId="0" applyFont="1" applyFill="1" applyBorder="1" applyAlignment="1">
      <alignment horizontal="center" wrapText="1"/>
    </xf>
    <xf numFmtId="0" fontId="6" fillId="9" borderId="7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8" borderId="2" xfId="0" applyFill="1" applyBorder="1" applyAlignment="1">
      <alignment horizontal="center"/>
    </xf>
  </cellXfs>
  <cellStyles count="33">
    <cellStyle name="Hipervínculo" xfId="32" builtinId="8"/>
    <cellStyle name="Normal" xfId="0" builtinId="0"/>
    <cellStyle name="Normal_ACTIVIDAD" xfId="24"/>
    <cellStyle name="Normal_ACTVFISICA" xfId="28"/>
    <cellStyle name="Normal_Agente material" xfId="18"/>
    <cellStyle name="Normal_DESVIACION" xfId="29"/>
    <cellStyle name="Normal_FORMACONTACTO" xfId="27"/>
    <cellStyle name="Normal_Hoja10" xfId="8"/>
    <cellStyle name="Normal_Hoja11" xfId="9"/>
    <cellStyle name="Normal_Hoja12" xfId="10"/>
    <cellStyle name="Normal_Hoja13" xfId="11"/>
    <cellStyle name="Normal_Hoja14" xfId="12"/>
    <cellStyle name="Normal_Hoja15" xfId="13"/>
    <cellStyle name="Normal_Hoja16" xfId="14"/>
    <cellStyle name="Normal_Hoja17" xfId="16"/>
    <cellStyle name="Normal_Hoja18" xfId="15"/>
    <cellStyle name="Normal_Hoja2" xfId="1"/>
    <cellStyle name="Normal_Hoja3" xfId="2"/>
    <cellStyle name="Normal_Hoja4" xfId="3"/>
    <cellStyle name="Normal_Hoja6" xfId="4"/>
    <cellStyle name="Normal_Hoja7" xfId="5"/>
    <cellStyle name="Normal_Hoja8" xfId="6"/>
    <cellStyle name="Normal_Hoja9" xfId="7"/>
    <cellStyle name="Normal_MES,DIA, HORA" xfId="25"/>
    <cellStyle name="Normal_MUNICIPIO" xfId="23"/>
    <cellStyle name="Normal_NUEVAS TABLAS" xfId="17"/>
    <cellStyle name="Normal_OCUPACION" xfId="20"/>
    <cellStyle name="Normal_PAIS" xfId="21"/>
    <cellStyle name="Normal_PARTECUERPO" xfId="31"/>
    <cellStyle name="Normal_SEXO, EDAD" xfId="19"/>
    <cellStyle name="Normal_TAMAÑO PLANTILLA" xfId="22"/>
    <cellStyle name="Normal_TIPOLESION" xfId="30"/>
    <cellStyle name="Normal_TIPOLUGAR, TIPO TRABAJO" xfId="26"/>
  </cellStyles>
  <dxfs count="0"/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D10" sqref="D10"/>
    </sheetView>
  </sheetViews>
  <sheetFormatPr baseColWidth="10" defaultRowHeight="15"/>
  <cols>
    <col min="2" max="2" width="97.85546875" customWidth="1"/>
  </cols>
  <sheetData>
    <row r="1" spans="1:18" ht="54" customHeight="1">
      <c r="A1" s="287" t="s">
        <v>566</v>
      </c>
      <c r="B1" s="287"/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1:18" ht="25.5" customHeight="1">
      <c r="A2" s="226"/>
      <c r="B2" s="227" t="s">
        <v>586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</row>
    <row r="3" spans="1:18">
      <c r="A3" s="271" t="s">
        <v>567</v>
      </c>
      <c r="B3" s="272" t="s">
        <v>552</v>
      </c>
    </row>
    <row r="4" spans="1:18" ht="13.5" customHeight="1">
      <c r="A4" s="273" t="s">
        <v>567</v>
      </c>
      <c r="B4" s="274" t="s">
        <v>449</v>
      </c>
      <c r="C4" s="261"/>
      <c r="D4" s="261"/>
      <c r="E4" s="261"/>
      <c r="F4" s="261"/>
      <c r="G4" s="261"/>
      <c r="H4" s="261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18" ht="27" customHeight="1">
      <c r="A5" s="273" t="s">
        <v>567</v>
      </c>
      <c r="B5" s="275" t="s">
        <v>457</v>
      </c>
      <c r="C5" s="262"/>
      <c r="D5" s="262"/>
      <c r="E5" s="262"/>
      <c r="F5" s="262"/>
      <c r="G5" s="262"/>
      <c r="H5" s="262"/>
      <c r="I5" s="160"/>
      <c r="J5" s="160"/>
      <c r="K5" s="160"/>
      <c r="L5" s="160"/>
      <c r="M5" s="160"/>
      <c r="N5" s="160"/>
      <c r="O5" s="160"/>
      <c r="P5" s="160"/>
      <c r="Q5" s="160"/>
      <c r="R5" s="160"/>
    </row>
    <row r="6" spans="1:18">
      <c r="A6" s="273" t="s">
        <v>568</v>
      </c>
      <c r="B6" s="276" t="s">
        <v>461</v>
      </c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160"/>
      <c r="N6" s="160"/>
      <c r="O6" s="160"/>
      <c r="P6" s="160"/>
      <c r="Q6" s="160"/>
      <c r="R6" s="160"/>
    </row>
    <row r="7" spans="1:18" ht="18" customHeight="1">
      <c r="A7" s="273" t="s">
        <v>568</v>
      </c>
      <c r="B7" s="276" t="s">
        <v>598</v>
      </c>
      <c r="C7" s="264"/>
      <c r="D7" s="264"/>
      <c r="E7" s="264"/>
      <c r="F7" s="264"/>
      <c r="G7" s="264"/>
      <c r="H7" s="264"/>
      <c r="I7" s="160"/>
      <c r="J7" s="160"/>
      <c r="K7" s="160"/>
      <c r="L7" s="160"/>
      <c r="M7" s="160"/>
      <c r="N7" s="160"/>
      <c r="O7" s="160"/>
      <c r="P7" s="160"/>
      <c r="Q7" s="160"/>
      <c r="R7" s="160"/>
    </row>
    <row r="8" spans="1:18" ht="20.25" customHeight="1">
      <c r="A8" s="273" t="s">
        <v>569</v>
      </c>
      <c r="B8" s="276" t="s">
        <v>469</v>
      </c>
      <c r="C8" s="263"/>
      <c r="D8" s="263"/>
      <c r="E8" s="263"/>
      <c r="F8" s="263"/>
      <c r="G8" s="263"/>
      <c r="H8" s="263"/>
      <c r="I8" s="160"/>
      <c r="J8" s="160"/>
      <c r="K8" s="160"/>
      <c r="L8" s="160"/>
      <c r="M8" s="160"/>
      <c r="N8" s="160"/>
      <c r="O8" s="160"/>
      <c r="P8" s="160"/>
      <c r="Q8" s="160"/>
      <c r="R8" s="160"/>
    </row>
    <row r="9" spans="1:18" ht="16.5" customHeight="1">
      <c r="A9" s="273" t="s">
        <v>570</v>
      </c>
      <c r="B9" s="276" t="s">
        <v>471</v>
      </c>
      <c r="C9" s="264"/>
      <c r="D9" s="264"/>
      <c r="E9" s="264"/>
      <c r="F9" s="264"/>
      <c r="G9" s="264"/>
      <c r="H9" s="264"/>
      <c r="I9" s="160"/>
      <c r="J9" s="160"/>
      <c r="K9" s="160"/>
      <c r="L9" s="160"/>
      <c r="M9" s="160"/>
      <c r="N9" s="160"/>
      <c r="O9" s="160"/>
      <c r="P9" s="160"/>
      <c r="Q9" s="160"/>
      <c r="R9" s="160"/>
    </row>
    <row r="10" spans="1:18" ht="18" customHeight="1">
      <c r="A10" s="273" t="s">
        <v>571</v>
      </c>
      <c r="B10" s="276" t="s">
        <v>473</v>
      </c>
      <c r="C10" s="265"/>
      <c r="D10" s="265"/>
      <c r="E10" s="265"/>
      <c r="F10" s="265"/>
      <c r="G10" s="265"/>
      <c r="H10" s="265"/>
      <c r="I10" s="265"/>
      <c r="J10" s="160"/>
      <c r="K10" s="160"/>
      <c r="L10" s="160"/>
      <c r="M10" s="160"/>
      <c r="N10" s="160"/>
      <c r="O10" s="160"/>
      <c r="P10" s="160"/>
      <c r="Q10" s="160"/>
      <c r="R10" s="160"/>
    </row>
    <row r="11" spans="1:18">
      <c r="A11" s="273" t="s">
        <v>572</v>
      </c>
      <c r="B11" s="276" t="s">
        <v>477</v>
      </c>
      <c r="C11" s="265"/>
      <c r="D11" s="265"/>
      <c r="E11" s="265"/>
      <c r="F11" s="265"/>
      <c r="G11" s="265"/>
      <c r="H11" s="265"/>
      <c r="I11" s="160"/>
      <c r="J11" s="160"/>
      <c r="K11" s="160"/>
      <c r="L11" s="160"/>
      <c r="M11" s="160"/>
      <c r="N11" s="160"/>
      <c r="O11" s="160"/>
      <c r="P11" s="160"/>
      <c r="Q11" s="160"/>
      <c r="R11" s="160"/>
    </row>
    <row r="12" spans="1:18">
      <c r="A12" s="273" t="s">
        <v>573</v>
      </c>
      <c r="B12" s="276" t="s">
        <v>479</v>
      </c>
      <c r="C12" s="265"/>
      <c r="D12" s="265"/>
      <c r="E12" s="265"/>
      <c r="F12" s="265"/>
      <c r="G12" s="265"/>
      <c r="H12" s="265"/>
      <c r="I12" s="160"/>
      <c r="J12" s="160"/>
      <c r="K12" s="160"/>
      <c r="L12" s="160"/>
      <c r="M12" s="160"/>
      <c r="N12" s="160"/>
      <c r="O12" s="160"/>
      <c r="P12" s="160"/>
      <c r="Q12" s="160"/>
      <c r="R12" s="160"/>
    </row>
    <row r="13" spans="1:18">
      <c r="A13" s="273" t="s">
        <v>574</v>
      </c>
      <c r="B13" s="276" t="s">
        <v>480</v>
      </c>
      <c r="C13" s="264"/>
      <c r="D13" s="264"/>
      <c r="E13" s="264"/>
      <c r="F13" s="264"/>
      <c r="G13" s="264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</row>
    <row r="14" spans="1:18">
      <c r="A14" s="273" t="s">
        <v>575</v>
      </c>
      <c r="B14" s="276" t="s">
        <v>482</v>
      </c>
      <c r="C14" s="264"/>
      <c r="D14" s="264"/>
      <c r="E14" s="264"/>
      <c r="F14" s="264"/>
      <c r="G14" s="264"/>
      <c r="H14" s="264"/>
      <c r="I14" s="160"/>
      <c r="J14" s="160"/>
      <c r="K14" s="160"/>
      <c r="L14" s="160"/>
      <c r="M14" s="160"/>
      <c r="N14" s="160"/>
      <c r="O14" s="160"/>
      <c r="P14" s="160"/>
      <c r="Q14" s="160"/>
      <c r="R14" s="160"/>
    </row>
    <row r="15" spans="1:18">
      <c r="A15" s="273" t="s">
        <v>576</v>
      </c>
      <c r="B15" s="276" t="s">
        <v>488</v>
      </c>
      <c r="C15" s="264"/>
      <c r="D15" s="264"/>
      <c r="E15" s="264"/>
      <c r="F15" s="264"/>
      <c r="G15" s="264"/>
      <c r="H15" s="264"/>
      <c r="I15" s="160"/>
      <c r="J15" s="160"/>
      <c r="K15" s="160"/>
      <c r="L15" s="160"/>
      <c r="M15" s="160"/>
      <c r="N15" s="160"/>
      <c r="O15" s="160"/>
      <c r="P15" s="160"/>
      <c r="Q15" s="160"/>
      <c r="R15" s="160"/>
    </row>
    <row r="16" spans="1:18">
      <c r="A16" s="273" t="s">
        <v>576</v>
      </c>
      <c r="B16" s="276" t="s">
        <v>489</v>
      </c>
      <c r="C16" s="264"/>
      <c r="D16" s="264"/>
      <c r="E16" s="264"/>
      <c r="F16" s="264"/>
      <c r="G16" s="264"/>
      <c r="H16" s="264"/>
      <c r="I16" s="160"/>
      <c r="J16" s="160"/>
      <c r="K16" s="160"/>
      <c r="L16" s="160"/>
      <c r="M16" s="160"/>
      <c r="N16" s="160"/>
      <c r="O16" s="160"/>
      <c r="P16" s="160"/>
      <c r="Q16" s="160"/>
      <c r="R16" s="160"/>
    </row>
    <row r="17" spans="1:18">
      <c r="A17" s="273" t="s">
        <v>576</v>
      </c>
      <c r="B17" s="276" t="s">
        <v>490</v>
      </c>
      <c r="C17" s="264"/>
      <c r="D17" s="264"/>
      <c r="E17" s="264"/>
      <c r="F17" s="264"/>
      <c r="G17" s="264"/>
      <c r="H17" s="264"/>
      <c r="I17" s="160"/>
      <c r="J17" s="160"/>
      <c r="K17" s="160"/>
      <c r="L17" s="160"/>
      <c r="M17" s="160"/>
      <c r="N17" s="160"/>
      <c r="O17" s="160"/>
      <c r="P17" s="160"/>
      <c r="Q17" s="160"/>
      <c r="R17" s="160"/>
    </row>
    <row r="18" spans="1:18">
      <c r="A18" s="273" t="s">
        <v>576</v>
      </c>
      <c r="B18" s="276" t="s">
        <v>491</v>
      </c>
      <c r="C18" s="264"/>
      <c r="D18" s="264"/>
      <c r="E18" s="264"/>
      <c r="F18" s="264"/>
      <c r="G18" s="264"/>
      <c r="H18" s="264"/>
      <c r="I18" s="160"/>
      <c r="J18" s="160"/>
      <c r="K18" s="160"/>
      <c r="L18" s="160"/>
      <c r="M18" s="160"/>
      <c r="N18" s="160"/>
      <c r="O18" s="160"/>
      <c r="P18" s="160"/>
      <c r="Q18" s="160"/>
      <c r="R18" s="160"/>
    </row>
    <row r="19" spans="1:18">
      <c r="A19" s="273" t="s">
        <v>577</v>
      </c>
      <c r="B19" s="277" t="s">
        <v>492</v>
      </c>
      <c r="C19" s="266"/>
      <c r="D19" s="266"/>
      <c r="E19" s="266"/>
      <c r="F19" s="266"/>
      <c r="G19" s="266"/>
      <c r="H19" s="266"/>
      <c r="I19" s="160"/>
      <c r="J19" s="160"/>
      <c r="K19" s="160"/>
      <c r="L19" s="160"/>
      <c r="M19" s="160"/>
      <c r="N19" s="160"/>
      <c r="O19" s="160"/>
      <c r="P19" s="160"/>
      <c r="Q19" s="160"/>
      <c r="R19" s="160"/>
    </row>
    <row r="20" spans="1:18">
      <c r="A20" s="273" t="s">
        <v>577</v>
      </c>
      <c r="B20" s="274" t="s">
        <v>494</v>
      </c>
      <c r="C20" s="267"/>
      <c r="D20" s="267"/>
      <c r="E20" s="267"/>
      <c r="F20" s="267"/>
      <c r="G20" s="267"/>
      <c r="H20" s="267"/>
      <c r="I20" s="160"/>
      <c r="J20" s="160"/>
      <c r="K20" s="160"/>
      <c r="L20" s="160"/>
      <c r="M20" s="160"/>
      <c r="N20" s="160"/>
      <c r="O20" s="160"/>
      <c r="P20" s="160"/>
      <c r="Q20" s="160"/>
      <c r="R20" s="160"/>
    </row>
    <row r="21" spans="1:18">
      <c r="A21" s="273" t="s">
        <v>578</v>
      </c>
      <c r="B21" s="276" t="s">
        <v>496</v>
      </c>
      <c r="C21" s="264"/>
      <c r="D21" s="264"/>
      <c r="E21" s="264"/>
      <c r="F21" s="264"/>
      <c r="G21" s="264"/>
      <c r="H21" s="264"/>
      <c r="I21" s="160"/>
      <c r="J21" s="160"/>
      <c r="K21" s="160"/>
      <c r="L21" s="160"/>
      <c r="M21" s="160"/>
      <c r="N21" s="160"/>
      <c r="O21" s="160"/>
      <c r="P21" s="160"/>
      <c r="Q21" s="160"/>
      <c r="R21" s="160"/>
    </row>
    <row r="22" spans="1:18">
      <c r="A22" s="273" t="s">
        <v>579</v>
      </c>
      <c r="B22" s="276" t="s">
        <v>498</v>
      </c>
      <c r="C22" s="264"/>
      <c r="D22" s="264"/>
      <c r="E22" s="264"/>
      <c r="F22" s="264"/>
      <c r="G22" s="264"/>
      <c r="H22" s="264"/>
      <c r="I22" s="160"/>
      <c r="J22" s="160"/>
      <c r="K22" s="160"/>
      <c r="L22" s="160"/>
      <c r="M22" s="160"/>
      <c r="N22" s="160"/>
      <c r="O22" s="160"/>
      <c r="P22" s="160"/>
      <c r="Q22" s="160"/>
      <c r="R22" s="160"/>
    </row>
    <row r="23" spans="1:18">
      <c r="A23" s="273" t="s">
        <v>580</v>
      </c>
      <c r="B23" s="278" t="s">
        <v>500</v>
      </c>
      <c r="C23" s="264"/>
      <c r="D23" s="264"/>
      <c r="E23" s="264"/>
      <c r="F23" s="264"/>
      <c r="G23" s="264"/>
      <c r="H23" s="264"/>
      <c r="I23" s="160"/>
      <c r="J23" s="160"/>
      <c r="K23" s="160"/>
      <c r="L23" s="160"/>
      <c r="M23" s="160"/>
      <c r="N23" s="160"/>
      <c r="O23" s="160"/>
      <c r="P23" s="160"/>
      <c r="Q23" s="160"/>
      <c r="R23" s="160"/>
    </row>
    <row r="24" spans="1:18" ht="21.75" customHeight="1">
      <c r="A24" s="273" t="s">
        <v>581</v>
      </c>
      <c r="B24" s="279" t="s">
        <v>503</v>
      </c>
      <c r="C24" s="268"/>
      <c r="D24" s="268"/>
      <c r="E24" s="268"/>
      <c r="F24" s="268"/>
      <c r="G24" s="268"/>
      <c r="H24" s="268"/>
      <c r="I24" s="160"/>
      <c r="J24" s="160"/>
      <c r="K24" s="160"/>
      <c r="L24" s="160"/>
      <c r="M24" s="160"/>
      <c r="N24" s="160"/>
      <c r="O24" s="160"/>
      <c r="P24" s="160"/>
      <c r="Q24" s="160"/>
      <c r="R24" s="160"/>
    </row>
    <row r="25" spans="1:18">
      <c r="A25" s="273" t="s">
        <v>582</v>
      </c>
      <c r="B25" s="280" t="s">
        <v>418</v>
      </c>
      <c r="C25" s="266"/>
      <c r="D25" s="266"/>
      <c r="E25" s="266"/>
      <c r="F25" s="266"/>
      <c r="G25" s="266"/>
      <c r="H25" s="266"/>
      <c r="I25" s="160"/>
      <c r="J25" s="160"/>
      <c r="K25" s="160"/>
      <c r="L25" s="160"/>
      <c r="M25" s="160"/>
      <c r="N25" s="160"/>
      <c r="O25" s="160"/>
      <c r="P25" s="160"/>
      <c r="Q25" s="160"/>
      <c r="R25" s="160"/>
    </row>
    <row r="26" spans="1:18">
      <c r="A26" s="273" t="s">
        <v>583</v>
      </c>
      <c r="B26" s="280" t="s">
        <v>506</v>
      </c>
      <c r="C26" s="269"/>
      <c r="D26" s="269"/>
      <c r="E26" s="269"/>
      <c r="F26" s="269"/>
      <c r="G26" s="269"/>
      <c r="H26" s="269"/>
      <c r="I26" s="160"/>
      <c r="J26" s="160"/>
      <c r="K26" s="160"/>
      <c r="L26" s="160"/>
      <c r="M26" s="160"/>
      <c r="N26" s="160"/>
      <c r="O26" s="160"/>
      <c r="P26" s="160"/>
      <c r="Q26" s="160"/>
      <c r="R26" s="160"/>
    </row>
    <row r="27" spans="1:18">
      <c r="A27" s="273" t="s">
        <v>584</v>
      </c>
      <c r="B27" s="281" t="s">
        <v>591</v>
      </c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</row>
    <row r="28" spans="1:18" s="249" customFormat="1" ht="15" customHeight="1">
      <c r="A28" s="273" t="s">
        <v>584</v>
      </c>
      <c r="B28" s="277" t="s">
        <v>595</v>
      </c>
      <c r="C28" s="259"/>
      <c r="D28" s="259"/>
      <c r="E28" s="259"/>
      <c r="F28" s="259"/>
      <c r="G28" s="259"/>
      <c r="H28" s="260"/>
    </row>
  </sheetData>
  <mergeCells count="1">
    <mergeCell ref="A1:B1"/>
  </mergeCells>
  <hyperlinks>
    <hyperlink ref="B3" location="'ATJA-1'!B4" display="Evolución del nº de accidentes con baja en jornada. Sector Agricultura  2001-2015"/>
    <hyperlink ref="B4" location="'ATJA-1'!B23" display="Accidentes de trabajo según grado de lesión"/>
    <hyperlink ref="B5" location="'ATJA-1'!B32" display="Accidentes con baja en jornada de trabajo según grado de lesión y lugar del accidente"/>
    <hyperlink ref="B6" location="'ATJA-2'!B2" display="Accidentes con baja en jornada de trabajo según grado de lesión y sexo"/>
    <hyperlink ref="B7:H7" location="'ATJA-2'!B9" display="Accidentes con baja en jornada de trabajo según grado de lesión y lugar del accidente"/>
    <hyperlink ref="B8" location="'ATJA-3'!B2" display="Accidentes con baja en jornada de trabajo según grado de lesión y ocupación del trabajador"/>
    <hyperlink ref="B9:H9" location="'ATJA-4'!B2" display="Accidentes con baja en jornada de trabajo según grado de lesión y antigüedad en el puesto"/>
    <hyperlink ref="B10" location="'ATJA-5'!B2" display="Accidentes con baja en jornada de trabajo según grado de lesión y nacionalidad del trabajador"/>
    <hyperlink ref="B11" location="'ATJA-6 '!B2" display="Accidentes con baja en jornada de trabajo según grado de lesión y país del trabajador"/>
    <hyperlink ref="B12" location="'ATJA-7'!B2" display="Accidentes con baja en jornada de trabajo según grado de lesión y tamaño de la empresa"/>
    <hyperlink ref="B13:G13" location="'ATJA-8'!B2" display="Accidentes con baja en jornada de trabajo según grado de lesión y municipio "/>
    <hyperlink ref="B14:H14" location="'ATJA-9'!B2" display="Accidentes con baja en jornada de trabajo según  grado de lesión y actividad económica"/>
    <hyperlink ref="B15:H15" location="'ATJA-10'!B2" display="Accidentes con baja en jornada de trabajo según  grado de lesión y mes"/>
    <hyperlink ref="B16:H16" location="'ATJA-10'!B19" display="Accidentes con baja en jornada de trabajo según  grado de lesión y día"/>
    <hyperlink ref="B17:H17" location="'ATJA-10'!B31" display="Accidentes con baja en jornada de trabajo según  grado de lesión y hora del dia"/>
    <hyperlink ref="B18:H18" location="'ATJA-10'!B60" display="Accidentes con baja en jornada de trabajo según  grado de lesión y hora de trabajo"/>
    <hyperlink ref="B19:H19" location="'ATJA-11'!B2" display="Accidentes con baja en jornada de trabajo según grado de lesión y tipo de lugar"/>
    <hyperlink ref="B20" location="'ATJA-11'!B11" display="Accidentes con baja en jornada de trabajo según grado de lesión y tipo de trabajo"/>
    <hyperlink ref="B21:H21" location="'ATJA-12'!B2" display="Accidentes con baja en jornada de trabajo según  grado de lesión y forma contacto"/>
    <hyperlink ref="B22:H22" location="'ATJA-13'!B2" display="Accidentes con baja en jornada de trabajo según  grado de lesión y actividad física específica"/>
    <hyperlink ref="B23:H23" location="'ATJA-14'!B2" display="Accidentes con baja en jornada de trabajo según  grado de lesión y desviación"/>
    <hyperlink ref="B24" location="'ATJA-15'!B2" display="Accidentes con baja en jornada de trabajo según grado de la lesión y agente material asociado a la desviación"/>
    <hyperlink ref="B25:H25" location="'ATJA-16'!B2" display="Accidentes con baja en jornada de trabajo según grado y tipo de lesión"/>
    <hyperlink ref="B26" location="'ATJA-17'!B2" display="Accidentes con baja en jornada de trabajo según grado y parte de cuerpo"/>
    <hyperlink ref="B27" location="'ATJA-18'!B2" display="INDICES DE INCIDENCIA DE ACCIDENTES CON BAJA EN JORNADA SEGÚN SECTOR DE ACTIVIDAD Y GRADO DE LESIÓN. Región de Murcia 2012-2015"/>
    <hyperlink ref="B28" location="'ATJA-18'!B13" display="Indices de incidencia de accidentes con baja en jornada según sector de actividad y sexo. Región de Murcia 2015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B2" sqref="B2:H2"/>
    </sheetView>
  </sheetViews>
  <sheetFormatPr baseColWidth="10" defaultRowHeight="15"/>
  <cols>
    <col min="2" max="2" width="34.5703125" customWidth="1"/>
  </cols>
  <sheetData>
    <row r="2" spans="1:8" ht="15" customHeight="1">
      <c r="A2" s="162"/>
      <c r="B2" s="300" t="s">
        <v>482</v>
      </c>
      <c r="C2" s="301"/>
      <c r="D2" s="301"/>
      <c r="E2" s="301"/>
      <c r="F2" s="301"/>
      <c r="G2" s="301"/>
      <c r="H2" s="302"/>
    </row>
    <row r="3" spans="1:8">
      <c r="B3" s="240" t="s">
        <v>483</v>
      </c>
      <c r="C3" s="241" t="s">
        <v>420</v>
      </c>
      <c r="D3" s="241" t="s">
        <v>421</v>
      </c>
      <c r="E3" s="242" t="s">
        <v>1</v>
      </c>
      <c r="F3" s="242" t="s">
        <v>2</v>
      </c>
      <c r="G3" s="242" t="s">
        <v>3</v>
      </c>
      <c r="H3" s="243" t="s">
        <v>4</v>
      </c>
    </row>
    <row r="4" spans="1:8" ht="15.75" customHeight="1">
      <c r="B4" s="233" t="s">
        <v>136</v>
      </c>
      <c r="C4" s="231">
        <v>2141</v>
      </c>
      <c r="D4" s="105">
        <f>C4/C$14*100</f>
        <v>58.131957643225633</v>
      </c>
      <c r="E4" s="103">
        <v>2135</v>
      </c>
      <c r="F4" s="106">
        <v>4</v>
      </c>
      <c r="G4" s="106">
        <v>1</v>
      </c>
      <c r="H4" s="106">
        <v>1</v>
      </c>
    </row>
    <row r="5" spans="1:8">
      <c r="B5" s="233" t="s">
        <v>137</v>
      </c>
      <c r="C5" s="232">
        <v>913</v>
      </c>
      <c r="D5" s="105">
        <f t="shared" ref="D5:D14" si="0">C5/C$14*100</f>
        <v>24.789573717078468</v>
      </c>
      <c r="E5" s="106">
        <v>913</v>
      </c>
      <c r="F5" s="106">
        <v>0</v>
      </c>
      <c r="G5" s="106">
        <v>0</v>
      </c>
      <c r="H5" s="106">
        <v>0</v>
      </c>
    </row>
    <row r="6" spans="1:8">
      <c r="B6" s="233" t="s">
        <v>138</v>
      </c>
      <c r="C6" s="232">
        <v>25</v>
      </c>
      <c r="D6" s="105">
        <f t="shared" si="0"/>
        <v>0.67879446103719787</v>
      </c>
      <c r="E6" s="106">
        <v>24</v>
      </c>
      <c r="F6" s="106">
        <v>1</v>
      </c>
      <c r="G6" s="106">
        <v>0</v>
      </c>
      <c r="H6" s="106">
        <v>0</v>
      </c>
    </row>
    <row r="7" spans="1:8">
      <c r="B7" s="233" t="s">
        <v>139</v>
      </c>
      <c r="C7" s="232">
        <v>126</v>
      </c>
      <c r="D7" s="105">
        <f t="shared" si="0"/>
        <v>3.4211240836274777</v>
      </c>
      <c r="E7" s="106">
        <v>124</v>
      </c>
      <c r="F7" s="106">
        <v>1</v>
      </c>
      <c r="G7" s="106">
        <v>0</v>
      </c>
      <c r="H7" s="106">
        <v>1</v>
      </c>
    </row>
    <row r="8" spans="1:8" ht="24">
      <c r="B8" s="233" t="s">
        <v>140</v>
      </c>
      <c r="C8" s="232">
        <v>59</v>
      </c>
      <c r="D8" s="105">
        <f t="shared" si="0"/>
        <v>1.6019549280477872</v>
      </c>
      <c r="E8" s="106">
        <v>58</v>
      </c>
      <c r="F8" s="106">
        <v>0</v>
      </c>
      <c r="G8" s="106">
        <v>0</v>
      </c>
      <c r="H8" s="106">
        <v>1</v>
      </c>
    </row>
    <row r="9" spans="1:8" ht="36">
      <c r="B9" s="233" t="s">
        <v>141</v>
      </c>
      <c r="C9" s="232">
        <v>313</v>
      </c>
      <c r="D9" s="105">
        <f t="shared" si="0"/>
        <v>8.4985066521857178</v>
      </c>
      <c r="E9" s="106">
        <v>313</v>
      </c>
      <c r="F9" s="106">
        <v>0</v>
      </c>
      <c r="G9" s="106">
        <v>0</v>
      </c>
      <c r="H9" s="106">
        <v>0</v>
      </c>
    </row>
    <row r="10" spans="1:8" ht="24">
      <c r="B10" s="233" t="s">
        <v>142</v>
      </c>
      <c r="C10" s="232">
        <v>6</v>
      </c>
      <c r="D10" s="105">
        <f t="shared" si="0"/>
        <v>0.1629106706489275</v>
      </c>
      <c r="E10" s="106">
        <v>6</v>
      </c>
      <c r="F10" s="106">
        <v>0</v>
      </c>
      <c r="G10" s="106">
        <v>0</v>
      </c>
      <c r="H10" s="106">
        <v>0</v>
      </c>
    </row>
    <row r="11" spans="1:8">
      <c r="B11" s="233" t="s">
        <v>143</v>
      </c>
      <c r="C11" s="232">
        <v>32</v>
      </c>
      <c r="D11" s="105">
        <f t="shared" si="0"/>
        <v>0.86885691012761335</v>
      </c>
      <c r="E11" s="106">
        <v>32</v>
      </c>
      <c r="F11" s="106">
        <v>0</v>
      </c>
      <c r="G11" s="106">
        <v>0</v>
      </c>
      <c r="H11" s="106">
        <v>0</v>
      </c>
    </row>
    <row r="12" spans="1:8">
      <c r="B12" s="233" t="s">
        <v>144</v>
      </c>
      <c r="C12" s="232">
        <v>34</v>
      </c>
      <c r="D12" s="105">
        <f t="shared" si="0"/>
        <v>0.92316046701058918</v>
      </c>
      <c r="E12" s="106">
        <v>33</v>
      </c>
      <c r="F12" s="106">
        <v>1</v>
      </c>
      <c r="G12" s="106">
        <v>0</v>
      </c>
      <c r="H12" s="106">
        <v>0</v>
      </c>
    </row>
    <row r="13" spans="1:8">
      <c r="B13" s="233" t="s">
        <v>145</v>
      </c>
      <c r="C13" s="232">
        <v>34</v>
      </c>
      <c r="D13" s="105">
        <f t="shared" si="0"/>
        <v>0.92316046701058918</v>
      </c>
      <c r="E13" s="106">
        <v>34</v>
      </c>
      <c r="F13" s="106">
        <v>0</v>
      </c>
      <c r="G13" s="106">
        <v>0</v>
      </c>
      <c r="H13" s="106">
        <v>0</v>
      </c>
    </row>
    <row r="14" spans="1:8">
      <c r="B14" s="153" t="s">
        <v>446</v>
      </c>
      <c r="C14" s="104">
        <v>3683</v>
      </c>
      <c r="D14" s="183">
        <f t="shared" si="0"/>
        <v>100</v>
      </c>
      <c r="E14" s="104">
        <v>3672</v>
      </c>
      <c r="F14" s="154">
        <v>7</v>
      </c>
      <c r="G14" s="154">
        <v>1</v>
      </c>
      <c r="H14" s="154">
        <v>3</v>
      </c>
    </row>
  </sheetData>
  <mergeCells count="1">
    <mergeCell ref="B2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A2" workbookViewId="0">
      <selection activeCell="B2" sqref="B2:H2"/>
    </sheetView>
  </sheetViews>
  <sheetFormatPr baseColWidth="10" defaultRowHeight="15"/>
  <cols>
    <col min="2" max="2" width="11.5703125" customWidth="1"/>
  </cols>
  <sheetData>
    <row r="1" spans="1:8" ht="16.5" customHeight="1"/>
    <row r="2" spans="1:8" ht="15" customHeight="1">
      <c r="A2" s="162"/>
      <c r="B2" s="297" t="s">
        <v>488</v>
      </c>
      <c r="C2" s="298"/>
      <c r="D2" s="298"/>
      <c r="E2" s="298"/>
      <c r="F2" s="298"/>
      <c r="G2" s="298"/>
      <c r="H2" s="299"/>
    </row>
    <row r="3" spans="1:8" ht="15" customHeight="1">
      <c r="B3" s="93" t="s">
        <v>487</v>
      </c>
      <c r="C3" s="97" t="s">
        <v>420</v>
      </c>
      <c r="D3" s="97" t="s">
        <v>421</v>
      </c>
      <c r="E3" s="15" t="s">
        <v>1</v>
      </c>
      <c r="F3" s="15" t="s">
        <v>2</v>
      </c>
      <c r="G3" s="15" t="s">
        <v>3</v>
      </c>
      <c r="H3" s="108" t="s">
        <v>4</v>
      </c>
    </row>
    <row r="4" spans="1:8" ht="15.75" customHeight="1">
      <c r="B4" s="214" t="s">
        <v>553</v>
      </c>
      <c r="C4" s="110">
        <v>273</v>
      </c>
      <c r="D4" s="111">
        <f>C4/C$16*100</f>
        <v>7.4124355145262015</v>
      </c>
      <c r="E4" s="112">
        <v>273</v>
      </c>
      <c r="F4" s="112">
        <v>0</v>
      </c>
      <c r="G4" s="112">
        <v>0</v>
      </c>
      <c r="H4" s="112">
        <v>0</v>
      </c>
    </row>
    <row r="5" spans="1:8">
      <c r="B5" s="214" t="s">
        <v>554</v>
      </c>
      <c r="C5" s="110">
        <v>285</v>
      </c>
      <c r="D5" s="111">
        <f t="shared" ref="D5:D16" si="0">C5/C$16*100</f>
        <v>7.7382568558240568</v>
      </c>
      <c r="E5" s="112">
        <v>285</v>
      </c>
      <c r="F5" s="112">
        <v>0</v>
      </c>
      <c r="G5" s="112">
        <v>0</v>
      </c>
      <c r="H5" s="112">
        <v>0</v>
      </c>
    </row>
    <row r="6" spans="1:8">
      <c r="B6" s="214" t="s">
        <v>555</v>
      </c>
      <c r="C6" s="110">
        <v>299</v>
      </c>
      <c r="D6" s="111">
        <f t="shared" si="0"/>
        <v>8.1183817540048864</v>
      </c>
      <c r="E6" s="112">
        <v>298</v>
      </c>
      <c r="F6" s="112">
        <v>1</v>
      </c>
      <c r="G6" s="112">
        <v>0</v>
      </c>
      <c r="H6" s="112">
        <v>0</v>
      </c>
    </row>
    <row r="7" spans="1:8" ht="15.75" customHeight="1">
      <c r="B7" s="214" t="s">
        <v>556</v>
      </c>
      <c r="C7" s="110">
        <v>292</v>
      </c>
      <c r="D7" s="111">
        <f t="shared" si="0"/>
        <v>7.9283193049144716</v>
      </c>
      <c r="E7" s="112">
        <v>292</v>
      </c>
      <c r="F7" s="112">
        <v>0</v>
      </c>
      <c r="G7" s="112">
        <v>0</v>
      </c>
      <c r="H7" s="112">
        <v>0</v>
      </c>
    </row>
    <row r="8" spans="1:8">
      <c r="B8" s="214" t="s">
        <v>557</v>
      </c>
      <c r="C8" s="110">
        <v>369</v>
      </c>
      <c r="D8" s="111">
        <f t="shared" si="0"/>
        <v>10.019006244909042</v>
      </c>
      <c r="E8" s="112">
        <v>367</v>
      </c>
      <c r="F8" s="112">
        <v>1</v>
      </c>
      <c r="G8" s="112">
        <v>1</v>
      </c>
      <c r="H8" s="112">
        <v>0</v>
      </c>
    </row>
    <row r="9" spans="1:8">
      <c r="B9" s="214" t="s">
        <v>558</v>
      </c>
      <c r="C9" s="110">
        <v>399</v>
      </c>
      <c r="D9" s="111">
        <f t="shared" si="0"/>
        <v>10.833559598153679</v>
      </c>
      <c r="E9" s="112">
        <v>398</v>
      </c>
      <c r="F9" s="112">
        <v>0</v>
      </c>
      <c r="G9" s="112">
        <v>0</v>
      </c>
      <c r="H9" s="112">
        <v>1</v>
      </c>
    </row>
    <row r="10" spans="1:8">
      <c r="B10" s="214" t="s">
        <v>559</v>
      </c>
      <c r="C10" s="110">
        <v>372</v>
      </c>
      <c r="D10" s="111">
        <f t="shared" si="0"/>
        <v>10.100461580233505</v>
      </c>
      <c r="E10" s="112">
        <v>371</v>
      </c>
      <c r="F10" s="112">
        <v>1</v>
      </c>
      <c r="G10" s="112">
        <v>0</v>
      </c>
      <c r="H10" s="112">
        <v>0</v>
      </c>
    </row>
    <row r="11" spans="1:8">
      <c r="B11" s="214" t="s">
        <v>560</v>
      </c>
      <c r="C11" s="110">
        <v>277</v>
      </c>
      <c r="D11" s="111">
        <f t="shared" si="0"/>
        <v>7.521042628292153</v>
      </c>
      <c r="E11" s="112">
        <v>273</v>
      </c>
      <c r="F11" s="112">
        <v>2</v>
      </c>
      <c r="G11" s="112">
        <v>0</v>
      </c>
      <c r="H11" s="112">
        <v>2</v>
      </c>
    </row>
    <row r="12" spans="1:8">
      <c r="B12" s="214" t="s">
        <v>561</v>
      </c>
      <c r="C12" s="110">
        <v>249</v>
      </c>
      <c r="D12" s="111">
        <f t="shared" si="0"/>
        <v>6.7607928319304911</v>
      </c>
      <c r="E12" s="112">
        <v>249</v>
      </c>
      <c r="F12" s="112">
        <v>0</v>
      </c>
      <c r="G12" s="112">
        <v>0</v>
      </c>
      <c r="H12" s="112">
        <v>0</v>
      </c>
    </row>
    <row r="13" spans="1:8">
      <c r="B13" s="214" t="s">
        <v>562</v>
      </c>
      <c r="C13" s="110">
        <v>273</v>
      </c>
      <c r="D13" s="111">
        <f t="shared" si="0"/>
        <v>7.4124355145262015</v>
      </c>
      <c r="E13" s="112">
        <v>272</v>
      </c>
      <c r="F13" s="112">
        <v>1</v>
      </c>
      <c r="G13" s="112">
        <v>0</v>
      </c>
      <c r="H13" s="112">
        <v>0</v>
      </c>
    </row>
    <row r="14" spans="1:8">
      <c r="B14" s="214" t="s">
        <v>563</v>
      </c>
      <c r="C14" s="110">
        <v>304</v>
      </c>
      <c r="D14" s="111">
        <f t="shared" si="0"/>
        <v>8.2541406462123277</v>
      </c>
      <c r="E14" s="112">
        <v>303</v>
      </c>
      <c r="F14" s="112">
        <v>1</v>
      </c>
      <c r="G14" s="112">
        <v>0</v>
      </c>
      <c r="H14" s="112">
        <v>0</v>
      </c>
    </row>
    <row r="15" spans="1:8">
      <c r="B15" s="214" t="s">
        <v>564</v>
      </c>
      <c r="C15" s="110">
        <v>291</v>
      </c>
      <c r="D15" s="111">
        <f t="shared" si="0"/>
        <v>7.9011675264729835</v>
      </c>
      <c r="E15" s="112">
        <v>291</v>
      </c>
      <c r="F15" s="112">
        <v>0</v>
      </c>
      <c r="G15" s="112">
        <v>0</v>
      </c>
      <c r="H15" s="112">
        <v>0</v>
      </c>
    </row>
    <row r="16" spans="1:8">
      <c r="B16" s="113" t="s">
        <v>446</v>
      </c>
      <c r="C16" s="104">
        <v>3683</v>
      </c>
      <c r="D16" s="114">
        <f t="shared" si="0"/>
        <v>100</v>
      </c>
      <c r="E16" s="104">
        <v>3672</v>
      </c>
      <c r="F16" s="115">
        <v>7</v>
      </c>
      <c r="G16" s="115">
        <v>1</v>
      </c>
      <c r="H16" s="115">
        <v>3</v>
      </c>
    </row>
    <row r="17" spans="1:8">
      <c r="B17" s="1"/>
      <c r="C17" s="1"/>
      <c r="D17" s="1"/>
      <c r="E17" s="1"/>
      <c r="F17" s="1"/>
      <c r="G17" s="1"/>
      <c r="H17" s="1"/>
    </row>
    <row r="18" spans="1:8">
      <c r="B18" s="107"/>
      <c r="C18" s="1"/>
      <c r="D18" s="1"/>
      <c r="E18" s="1"/>
      <c r="F18" s="1"/>
      <c r="G18" s="1"/>
      <c r="H18" s="1"/>
    </row>
    <row r="19" spans="1:8" ht="15.75" customHeight="1">
      <c r="A19" s="162"/>
      <c r="B19" s="297" t="s">
        <v>489</v>
      </c>
      <c r="C19" s="298"/>
      <c r="D19" s="298"/>
      <c r="E19" s="298"/>
      <c r="F19" s="298"/>
      <c r="G19" s="298"/>
      <c r="H19" s="299"/>
    </row>
    <row r="20" spans="1:8">
      <c r="B20" s="93" t="s">
        <v>486</v>
      </c>
      <c r="C20" s="97" t="s">
        <v>420</v>
      </c>
      <c r="D20" s="97" t="s">
        <v>421</v>
      </c>
      <c r="E20" s="15" t="s">
        <v>1</v>
      </c>
      <c r="F20" s="15" t="s">
        <v>2</v>
      </c>
      <c r="G20" s="15" t="s">
        <v>3</v>
      </c>
      <c r="H20" s="108" t="s">
        <v>4</v>
      </c>
    </row>
    <row r="21" spans="1:8">
      <c r="B21" s="109" t="s">
        <v>149</v>
      </c>
      <c r="C21" s="110">
        <v>831</v>
      </c>
      <c r="D21" s="111">
        <f>C21/C$28*100</f>
        <v>22.563127884876462</v>
      </c>
      <c r="E21" s="112">
        <v>828</v>
      </c>
      <c r="F21" s="112">
        <v>3</v>
      </c>
      <c r="G21" s="112">
        <v>0</v>
      </c>
      <c r="H21" s="112">
        <v>0</v>
      </c>
    </row>
    <row r="22" spans="1:8" ht="15" customHeight="1">
      <c r="B22" s="109" t="s">
        <v>150</v>
      </c>
      <c r="C22" s="110">
        <v>628</v>
      </c>
      <c r="D22" s="111">
        <f t="shared" ref="D22:D28" si="1">C22/C$28*100</f>
        <v>17.051316861254413</v>
      </c>
      <c r="E22" s="112">
        <v>624</v>
      </c>
      <c r="F22" s="112">
        <v>3</v>
      </c>
      <c r="G22" s="112">
        <v>0</v>
      </c>
      <c r="H22" s="112">
        <v>1</v>
      </c>
    </row>
    <row r="23" spans="1:8">
      <c r="B23" s="109" t="s">
        <v>151</v>
      </c>
      <c r="C23" s="110">
        <v>631</v>
      </c>
      <c r="D23" s="111">
        <f t="shared" si="1"/>
        <v>17.132772196578877</v>
      </c>
      <c r="E23" s="112">
        <v>630</v>
      </c>
      <c r="F23" s="112">
        <v>0</v>
      </c>
      <c r="G23" s="112">
        <v>0</v>
      </c>
      <c r="H23" s="112">
        <v>1</v>
      </c>
    </row>
    <row r="24" spans="1:8">
      <c r="B24" s="109" t="s">
        <v>152</v>
      </c>
      <c r="C24" s="110">
        <v>622</v>
      </c>
      <c r="D24" s="111">
        <f t="shared" si="1"/>
        <v>16.888406190605483</v>
      </c>
      <c r="E24" s="112">
        <v>620</v>
      </c>
      <c r="F24" s="112">
        <v>1</v>
      </c>
      <c r="G24" s="112">
        <v>1</v>
      </c>
      <c r="H24" s="112">
        <v>0</v>
      </c>
    </row>
    <row r="25" spans="1:8">
      <c r="B25" s="109" t="s">
        <v>153</v>
      </c>
      <c r="C25" s="110">
        <v>597</v>
      </c>
      <c r="D25" s="111">
        <f t="shared" si="1"/>
        <v>16.209611729568287</v>
      </c>
      <c r="E25" s="112">
        <v>596</v>
      </c>
      <c r="F25" s="112">
        <v>0</v>
      </c>
      <c r="G25" s="112">
        <v>0</v>
      </c>
      <c r="H25" s="112">
        <v>1</v>
      </c>
    </row>
    <row r="26" spans="1:8">
      <c r="B26" s="109" t="s">
        <v>154</v>
      </c>
      <c r="C26" s="110">
        <v>323</v>
      </c>
      <c r="D26" s="111">
        <f t="shared" si="1"/>
        <v>8.7700244366005968</v>
      </c>
      <c r="E26" s="112">
        <v>323</v>
      </c>
      <c r="F26" s="112">
        <v>0</v>
      </c>
      <c r="G26" s="112">
        <v>0</v>
      </c>
      <c r="H26" s="112">
        <v>0</v>
      </c>
    </row>
    <row r="27" spans="1:8">
      <c r="B27" s="109" t="s">
        <v>155</v>
      </c>
      <c r="C27" s="110">
        <v>51</v>
      </c>
      <c r="D27" s="111">
        <f t="shared" si="1"/>
        <v>1.3847407005158838</v>
      </c>
      <c r="E27" s="112">
        <v>51</v>
      </c>
      <c r="F27" s="112">
        <v>0</v>
      </c>
      <c r="G27" s="112">
        <v>0</v>
      </c>
      <c r="H27" s="112">
        <v>0</v>
      </c>
    </row>
    <row r="28" spans="1:8">
      <c r="B28" s="113" t="s">
        <v>446</v>
      </c>
      <c r="C28" s="104">
        <v>3683</v>
      </c>
      <c r="D28" s="114">
        <f t="shared" si="1"/>
        <v>100</v>
      </c>
      <c r="E28" s="104">
        <v>3672</v>
      </c>
      <c r="F28" s="115">
        <v>7</v>
      </c>
      <c r="G28" s="115">
        <v>1</v>
      </c>
      <c r="H28" s="115">
        <v>3</v>
      </c>
    </row>
    <row r="29" spans="1:8">
      <c r="B29" s="1"/>
      <c r="C29" s="1"/>
      <c r="D29" s="1"/>
      <c r="E29" s="1"/>
      <c r="F29" s="1"/>
      <c r="G29" s="1"/>
      <c r="H29" s="1"/>
    </row>
    <row r="30" spans="1:8">
      <c r="B30" s="107"/>
      <c r="C30" s="1"/>
      <c r="D30" s="1"/>
      <c r="E30" s="1"/>
      <c r="F30" s="1"/>
      <c r="G30" s="1"/>
      <c r="H30" s="1"/>
    </row>
    <row r="31" spans="1:8" ht="15.75" customHeight="1">
      <c r="A31" s="162"/>
      <c r="B31" s="312" t="s">
        <v>490</v>
      </c>
      <c r="C31" s="313"/>
      <c r="D31" s="313"/>
      <c r="E31" s="313"/>
      <c r="F31" s="313"/>
      <c r="G31" s="313"/>
      <c r="H31" s="314"/>
    </row>
    <row r="32" spans="1:8">
      <c r="B32" s="125" t="s">
        <v>485</v>
      </c>
      <c r="C32" s="97" t="s">
        <v>420</v>
      </c>
      <c r="D32" s="97" t="s">
        <v>421</v>
      </c>
      <c r="E32" s="15" t="s">
        <v>1</v>
      </c>
      <c r="F32" s="15" t="s">
        <v>2</v>
      </c>
      <c r="G32" s="15" t="s">
        <v>3</v>
      </c>
      <c r="H32" s="108" t="s">
        <v>4</v>
      </c>
    </row>
    <row r="33" spans="2:8" ht="15.75" customHeight="1">
      <c r="B33" s="185" t="s">
        <v>156</v>
      </c>
      <c r="C33" s="184">
        <v>15</v>
      </c>
      <c r="D33" s="111">
        <f>C33/C$57*100</f>
        <v>0.40727667662231876</v>
      </c>
      <c r="E33" s="112">
        <v>15</v>
      </c>
      <c r="F33" s="112">
        <v>0</v>
      </c>
      <c r="G33" s="112">
        <v>0</v>
      </c>
      <c r="H33" s="112">
        <v>0</v>
      </c>
    </row>
    <row r="34" spans="2:8">
      <c r="B34" s="185" t="s">
        <v>157</v>
      </c>
      <c r="C34" s="184">
        <v>29</v>
      </c>
      <c r="D34" s="111">
        <f t="shared" ref="D34:D57" si="2">C34/C$57*100</f>
        <v>0.78740157480314954</v>
      </c>
      <c r="E34" s="112">
        <v>29</v>
      </c>
      <c r="F34" s="112">
        <v>0</v>
      </c>
      <c r="G34" s="112">
        <v>0</v>
      </c>
      <c r="H34" s="112">
        <v>0</v>
      </c>
    </row>
    <row r="35" spans="2:8" ht="15" customHeight="1">
      <c r="B35" s="185" t="s">
        <v>158</v>
      </c>
      <c r="C35" s="184">
        <v>26</v>
      </c>
      <c r="D35" s="111">
        <f t="shared" si="2"/>
        <v>0.70594623947868584</v>
      </c>
      <c r="E35" s="112">
        <v>26</v>
      </c>
      <c r="F35" s="112">
        <v>0</v>
      </c>
      <c r="G35" s="112">
        <v>0</v>
      </c>
      <c r="H35" s="112">
        <v>0</v>
      </c>
    </row>
    <row r="36" spans="2:8">
      <c r="B36" s="185" t="s">
        <v>159</v>
      </c>
      <c r="C36" s="184">
        <v>21</v>
      </c>
      <c r="D36" s="111">
        <f t="shared" si="2"/>
        <v>0.5701873472712462</v>
      </c>
      <c r="E36" s="112">
        <v>21</v>
      </c>
      <c r="F36" s="112">
        <v>0</v>
      </c>
      <c r="G36" s="112">
        <v>0</v>
      </c>
      <c r="H36" s="112">
        <v>0</v>
      </c>
    </row>
    <row r="37" spans="2:8">
      <c r="B37" s="185" t="s">
        <v>160</v>
      </c>
      <c r="C37" s="184">
        <v>22</v>
      </c>
      <c r="D37" s="111">
        <f t="shared" si="2"/>
        <v>0.59733912571273418</v>
      </c>
      <c r="E37" s="112">
        <v>21</v>
      </c>
      <c r="F37" s="112">
        <v>1</v>
      </c>
      <c r="G37" s="112">
        <v>0</v>
      </c>
      <c r="H37" s="112">
        <v>0</v>
      </c>
    </row>
    <row r="38" spans="2:8">
      <c r="B38" s="185" t="s">
        <v>161</v>
      </c>
      <c r="C38" s="184">
        <v>20</v>
      </c>
      <c r="D38" s="111">
        <f t="shared" si="2"/>
        <v>0.54303556882975834</v>
      </c>
      <c r="E38" s="112">
        <v>20</v>
      </c>
      <c r="F38" s="112">
        <v>0</v>
      </c>
      <c r="G38" s="112">
        <v>0</v>
      </c>
      <c r="H38" s="112">
        <v>0</v>
      </c>
    </row>
    <row r="39" spans="2:8">
      <c r="B39" s="185" t="s">
        <v>162</v>
      </c>
      <c r="C39" s="184">
        <v>48</v>
      </c>
      <c r="D39" s="111">
        <f t="shared" si="2"/>
        <v>1.30328536519142</v>
      </c>
      <c r="E39" s="112">
        <v>48</v>
      </c>
      <c r="F39" s="112">
        <v>0</v>
      </c>
      <c r="G39" s="112">
        <v>0</v>
      </c>
      <c r="H39" s="112">
        <v>0</v>
      </c>
    </row>
    <row r="40" spans="2:8">
      <c r="B40" s="185" t="s">
        <v>163</v>
      </c>
      <c r="C40" s="184">
        <v>204</v>
      </c>
      <c r="D40" s="111">
        <f t="shared" si="2"/>
        <v>5.5389628020635353</v>
      </c>
      <c r="E40" s="112">
        <v>202</v>
      </c>
      <c r="F40" s="112">
        <v>1</v>
      </c>
      <c r="G40" s="112">
        <v>0</v>
      </c>
      <c r="H40" s="112">
        <v>1</v>
      </c>
    </row>
    <row r="41" spans="2:8">
      <c r="B41" s="185" t="s">
        <v>164</v>
      </c>
      <c r="C41" s="184">
        <v>408</v>
      </c>
      <c r="D41" s="111">
        <f t="shared" si="2"/>
        <v>11.077925604127071</v>
      </c>
      <c r="E41" s="112">
        <v>408</v>
      </c>
      <c r="F41" s="112">
        <v>0</v>
      </c>
      <c r="G41" s="112">
        <v>0</v>
      </c>
      <c r="H41" s="112">
        <v>0</v>
      </c>
    </row>
    <row r="42" spans="2:8">
      <c r="B42" s="185" t="s">
        <v>146</v>
      </c>
      <c r="C42" s="184">
        <v>542</v>
      </c>
      <c r="D42" s="111">
        <f t="shared" si="2"/>
        <v>14.716263915286451</v>
      </c>
      <c r="E42" s="112">
        <v>541</v>
      </c>
      <c r="F42" s="112">
        <v>1</v>
      </c>
      <c r="G42" s="112">
        <v>0</v>
      </c>
      <c r="H42" s="112">
        <v>0</v>
      </c>
    </row>
    <row r="43" spans="2:8">
      <c r="B43" s="185" t="s">
        <v>147</v>
      </c>
      <c r="C43" s="184">
        <v>473</v>
      </c>
      <c r="D43" s="111">
        <f t="shared" si="2"/>
        <v>12.842791202823786</v>
      </c>
      <c r="E43" s="112">
        <v>472</v>
      </c>
      <c r="F43" s="112">
        <v>0</v>
      </c>
      <c r="G43" s="112">
        <v>0</v>
      </c>
      <c r="H43" s="112">
        <v>1</v>
      </c>
    </row>
    <row r="44" spans="2:8">
      <c r="B44" s="185" t="s">
        <v>148</v>
      </c>
      <c r="C44" s="184">
        <v>562</v>
      </c>
      <c r="D44" s="111">
        <f t="shared" si="2"/>
        <v>15.259299484116209</v>
      </c>
      <c r="E44" s="112">
        <v>560</v>
      </c>
      <c r="F44" s="112">
        <v>2</v>
      </c>
      <c r="G44" s="112">
        <v>0</v>
      </c>
      <c r="H44" s="112">
        <v>0</v>
      </c>
    </row>
    <row r="45" spans="2:8">
      <c r="B45" s="185" t="s">
        <v>165</v>
      </c>
      <c r="C45" s="184">
        <v>283</v>
      </c>
      <c r="D45" s="111">
        <f t="shared" si="2"/>
        <v>7.6839532989410806</v>
      </c>
      <c r="E45" s="112">
        <v>283</v>
      </c>
      <c r="F45" s="112">
        <v>0</v>
      </c>
      <c r="G45" s="112">
        <v>0</v>
      </c>
      <c r="H45" s="112">
        <v>0</v>
      </c>
    </row>
    <row r="46" spans="2:8">
      <c r="B46" s="185" t="s">
        <v>166</v>
      </c>
      <c r="C46" s="184">
        <v>112</v>
      </c>
      <c r="D46" s="111">
        <f t="shared" si="2"/>
        <v>3.0409991854466467</v>
      </c>
      <c r="E46" s="112">
        <v>111</v>
      </c>
      <c r="F46" s="112">
        <v>1</v>
      </c>
      <c r="G46" s="112">
        <v>0</v>
      </c>
      <c r="H46" s="112">
        <v>0</v>
      </c>
    </row>
    <row r="47" spans="2:8">
      <c r="B47" s="185" t="s">
        <v>167</v>
      </c>
      <c r="C47" s="184">
        <v>148</v>
      </c>
      <c r="D47" s="111">
        <f t="shared" si="2"/>
        <v>4.0184632093402115</v>
      </c>
      <c r="E47" s="112">
        <v>148</v>
      </c>
      <c r="F47" s="112">
        <v>0</v>
      </c>
      <c r="G47" s="112">
        <v>0</v>
      </c>
      <c r="H47" s="112">
        <v>0</v>
      </c>
    </row>
    <row r="48" spans="2:8">
      <c r="B48" s="185" t="s">
        <v>168</v>
      </c>
      <c r="C48" s="184">
        <v>218</v>
      </c>
      <c r="D48" s="111">
        <f t="shared" si="2"/>
        <v>5.9190877002443658</v>
      </c>
      <c r="E48" s="112">
        <v>216</v>
      </c>
      <c r="F48" s="112">
        <v>1</v>
      </c>
      <c r="G48" s="112">
        <v>1</v>
      </c>
      <c r="H48" s="112">
        <v>0</v>
      </c>
    </row>
    <row r="49" spans="1:8">
      <c r="B49" s="185" t="s">
        <v>169</v>
      </c>
      <c r="C49" s="184">
        <v>232</v>
      </c>
      <c r="D49" s="111">
        <f t="shared" si="2"/>
        <v>6.2992125984251963</v>
      </c>
      <c r="E49" s="112">
        <v>232</v>
      </c>
      <c r="F49" s="112">
        <v>0</v>
      </c>
      <c r="G49" s="112">
        <v>0</v>
      </c>
      <c r="H49" s="112">
        <v>0</v>
      </c>
    </row>
    <row r="50" spans="1:8">
      <c r="B50" s="185" t="s">
        <v>170</v>
      </c>
      <c r="C50" s="184">
        <v>172</v>
      </c>
      <c r="D50" s="111">
        <f t="shared" si="2"/>
        <v>4.670105891935922</v>
      </c>
      <c r="E50" s="112">
        <v>171</v>
      </c>
      <c r="F50" s="112">
        <v>0</v>
      </c>
      <c r="G50" s="112">
        <v>0</v>
      </c>
      <c r="H50" s="112">
        <v>1</v>
      </c>
    </row>
    <row r="51" spans="1:8">
      <c r="B51" s="185" t="s">
        <v>171</v>
      </c>
      <c r="C51" s="184">
        <v>78</v>
      </c>
      <c r="D51" s="111">
        <f t="shared" si="2"/>
        <v>2.1178387184360576</v>
      </c>
      <c r="E51" s="112">
        <v>78</v>
      </c>
      <c r="F51" s="112">
        <v>0</v>
      </c>
      <c r="G51" s="112">
        <v>0</v>
      </c>
      <c r="H51" s="112">
        <v>0</v>
      </c>
    </row>
    <row r="52" spans="1:8">
      <c r="B52" s="185" t="s">
        <v>172</v>
      </c>
      <c r="C52" s="184">
        <v>36</v>
      </c>
      <c r="D52" s="111">
        <f t="shared" si="2"/>
        <v>0.97746402389356501</v>
      </c>
      <c r="E52" s="112">
        <v>36</v>
      </c>
      <c r="F52" s="112">
        <v>0</v>
      </c>
      <c r="G52" s="112">
        <v>0</v>
      </c>
      <c r="H52" s="112">
        <v>0</v>
      </c>
    </row>
    <row r="53" spans="1:8">
      <c r="B53" s="185" t="s">
        <v>173</v>
      </c>
      <c r="C53" s="184">
        <v>10</v>
      </c>
      <c r="D53" s="111">
        <f t="shared" si="2"/>
        <v>0.27151778441487917</v>
      </c>
      <c r="E53" s="112">
        <v>10</v>
      </c>
      <c r="F53" s="112">
        <v>0</v>
      </c>
      <c r="G53" s="112">
        <v>0</v>
      </c>
      <c r="H53" s="112">
        <v>0</v>
      </c>
    </row>
    <row r="54" spans="1:8">
      <c r="B54" s="185" t="s">
        <v>174</v>
      </c>
      <c r="C54" s="184">
        <v>10</v>
      </c>
      <c r="D54" s="111">
        <f t="shared" si="2"/>
        <v>0.27151778441487917</v>
      </c>
      <c r="E54" s="112">
        <v>10</v>
      </c>
      <c r="F54" s="112">
        <v>0</v>
      </c>
      <c r="G54" s="112">
        <v>0</v>
      </c>
      <c r="H54" s="112">
        <v>0</v>
      </c>
    </row>
    <row r="55" spans="1:8">
      <c r="B55" s="185" t="s">
        <v>175</v>
      </c>
      <c r="C55" s="184">
        <v>10</v>
      </c>
      <c r="D55" s="111">
        <f t="shared" si="2"/>
        <v>0.27151778441487917</v>
      </c>
      <c r="E55" s="112">
        <v>10</v>
      </c>
      <c r="F55" s="112">
        <v>0</v>
      </c>
      <c r="G55" s="112">
        <v>0</v>
      </c>
      <c r="H55" s="112">
        <v>0</v>
      </c>
    </row>
    <row r="56" spans="1:8">
      <c r="B56" s="185" t="s">
        <v>176</v>
      </c>
      <c r="C56" s="184">
        <v>4</v>
      </c>
      <c r="D56" s="111">
        <f t="shared" si="2"/>
        <v>0.10860711376595167</v>
      </c>
      <c r="E56" s="112">
        <v>4</v>
      </c>
      <c r="F56" s="112">
        <v>0</v>
      </c>
      <c r="G56" s="112">
        <v>0</v>
      </c>
      <c r="H56" s="112">
        <v>0</v>
      </c>
    </row>
    <row r="57" spans="1:8">
      <c r="B57" s="113" t="s">
        <v>446</v>
      </c>
      <c r="C57" s="104">
        <v>3683</v>
      </c>
      <c r="D57" s="114">
        <f t="shared" si="2"/>
        <v>100</v>
      </c>
      <c r="E57" s="104">
        <v>3672</v>
      </c>
      <c r="F57" s="115">
        <v>7</v>
      </c>
      <c r="G57" s="115">
        <v>1</v>
      </c>
      <c r="H57" s="115">
        <v>3</v>
      </c>
    </row>
    <row r="58" spans="1:8">
      <c r="B58" s="1"/>
      <c r="C58" s="1"/>
      <c r="D58" s="1"/>
      <c r="E58" s="1"/>
      <c r="F58" s="1"/>
      <c r="G58" s="1"/>
      <c r="H58" s="1"/>
    </row>
    <row r="59" spans="1:8">
      <c r="B59" s="107"/>
      <c r="C59" s="1"/>
      <c r="D59" s="1"/>
      <c r="E59" s="1"/>
      <c r="F59" s="1"/>
      <c r="G59" s="1"/>
      <c r="H59" s="1"/>
    </row>
    <row r="60" spans="1:8" ht="15" customHeight="1">
      <c r="A60" s="162"/>
      <c r="B60" s="297" t="s">
        <v>491</v>
      </c>
      <c r="C60" s="298"/>
      <c r="D60" s="298"/>
      <c r="E60" s="298"/>
      <c r="F60" s="298"/>
      <c r="G60" s="298"/>
      <c r="H60" s="299"/>
    </row>
    <row r="61" spans="1:8">
      <c r="B61" s="125" t="s">
        <v>484</v>
      </c>
      <c r="C61" s="97" t="s">
        <v>420</v>
      </c>
      <c r="D61" s="97" t="s">
        <v>421</v>
      </c>
      <c r="E61" s="15" t="s">
        <v>1</v>
      </c>
      <c r="F61" s="15" t="s">
        <v>2</v>
      </c>
      <c r="G61" s="15" t="s">
        <v>3</v>
      </c>
      <c r="H61" s="108" t="s">
        <v>4</v>
      </c>
    </row>
    <row r="62" spans="1:8" ht="15.75" customHeight="1">
      <c r="B62" s="185" t="s">
        <v>156</v>
      </c>
      <c r="C62" s="184">
        <v>442</v>
      </c>
      <c r="D62" s="111">
        <f>C62/C$80*100</f>
        <v>12.00108607113766</v>
      </c>
      <c r="E62" s="112">
        <v>438</v>
      </c>
      <c r="F62" s="112">
        <v>2</v>
      </c>
      <c r="G62" s="112">
        <v>0</v>
      </c>
      <c r="H62" s="112">
        <v>2</v>
      </c>
    </row>
    <row r="63" spans="1:8">
      <c r="B63" s="185" t="s">
        <v>157</v>
      </c>
      <c r="C63" s="184">
        <v>690</v>
      </c>
      <c r="D63" s="111">
        <f t="shared" ref="D63:D80" si="3">C63/C$80*100</f>
        <v>18.734727124626662</v>
      </c>
      <c r="E63" s="112">
        <v>689</v>
      </c>
      <c r="F63" s="112">
        <v>1</v>
      </c>
      <c r="G63" s="112">
        <v>0</v>
      </c>
      <c r="H63" s="112">
        <v>0</v>
      </c>
    </row>
    <row r="64" spans="1:8">
      <c r="B64" s="185" t="s">
        <v>158</v>
      </c>
      <c r="C64" s="184">
        <v>597</v>
      </c>
      <c r="D64" s="111">
        <f t="shared" si="3"/>
        <v>16.209611729568287</v>
      </c>
      <c r="E64" s="112">
        <v>597</v>
      </c>
      <c r="F64" s="112">
        <v>0</v>
      </c>
      <c r="G64" s="112">
        <v>0</v>
      </c>
      <c r="H64" s="112">
        <v>0</v>
      </c>
    </row>
    <row r="65" spans="2:8">
      <c r="B65" s="185" t="s">
        <v>159</v>
      </c>
      <c r="C65" s="184">
        <v>584</v>
      </c>
      <c r="D65" s="111">
        <f t="shared" si="3"/>
        <v>15.856638609828943</v>
      </c>
      <c r="E65" s="112">
        <v>582</v>
      </c>
      <c r="F65" s="112">
        <v>2</v>
      </c>
      <c r="G65" s="112">
        <v>0</v>
      </c>
      <c r="H65" s="112">
        <v>0</v>
      </c>
    </row>
    <row r="66" spans="2:8" ht="15" customHeight="1">
      <c r="B66" s="185" t="s">
        <v>160</v>
      </c>
      <c r="C66" s="184">
        <v>429</v>
      </c>
      <c r="D66" s="111">
        <f t="shared" si="3"/>
        <v>11.648112951398316</v>
      </c>
      <c r="E66" s="112">
        <v>428</v>
      </c>
      <c r="F66" s="112">
        <v>1</v>
      </c>
      <c r="G66" s="112">
        <v>0</v>
      </c>
      <c r="H66" s="112">
        <v>0</v>
      </c>
    </row>
    <row r="67" spans="2:8">
      <c r="B67" s="185" t="s">
        <v>161</v>
      </c>
      <c r="C67" s="184">
        <v>338</v>
      </c>
      <c r="D67" s="111">
        <f t="shared" si="3"/>
        <v>9.1773011132229154</v>
      </c>
      <c r="E67" s="112">
        <v>337</v>
      </c>
      <c r="F67" s="112">
        <v>1</v>
      </c>
      <c r="G67" s="112">
        <v>0</v>
      </c>
      <c r="H67" s="112">
        <v>0</v>
      </c>
    </row>
    <row r="68" spans="2:8">
      <c r="B68" s="185" t="s">
        <v>162</v>
      </c>
      <c r="C68" s="184">
        <v>293</v>
      </c>
      <c r="D68" s="111">
        <f t="shared" si="3"/>
        <v>7.9554710833559596</v>
      </c>
      <c r="E68" s="112">
        <v>292</v>
      </c>
      <c r="F68" s="112">
        <v>0</v>
      </c>
      <c r="G68" s="112">
        <v>0</v>
      </c>
      <c r="H68" s="112">
        <v>1</v>
      </c>
    </row>
    <row r="69" spans="2:8">
      <c r="B69" s="185" t="s">
        <v>163</v>
      </c>
      <c r="C69" s="184">
        <v>187</v>
      </c>
      <c r="D69" s="111">
        <f t="shared" si="3"/>
        <v>5.0773825685582405</v>
      </c>
      <c r="E69" s="112">
        <v>186</v>
      </c>
      <c r="F69" s="112">
        <v>0</v>
      </c>
      <c r="G69" s="112">
        <v>1</v>
      </c>
      <c r="H69" s="112">
        <v>0</v>
      </c>
    </row>
    <row r="70" spans="2:8" ht="15.75" customHeight="1">
      <c r="B70" s="185" t="s">
        <v>164</v>
      </c>
      <c r="C70" s="184">
        <v>32</v>
      </c>
      <c r="D70" s="111">
        <f t="shared" si="3"/>
        <v>0.86885691012761335</v>
      </c>
      <c r="E70" s="112">
        <v>32</v>
      </c>
      <c r="F70" s="112">
        <v>0</v>
      </c>
      <c r="G70" s="112">
        <v>0</v>
      </c>
      <c r="H70" s="112">
        <v>0</v>
      </c>
    </row>
    <row r="71" spans="2:8">
      <c r="B71" s="185" t="s">
        <v>146</v>
      </c>
      <c r="C71" s="184">
        <v>32</v>
      </c>
      <c r="D71" s="111">
        <f t="shared" si="3"/>
        <v>0.86885691012761335</v>
      </c>
      <c r="E71" s="112">
        <v>32</v>
      </c>
      <c r="F71" s="112">
        <v>0</v>
      </c>
      <c r="G71" s="112">
        <v>0</v>
      </c>
      <c r="H71" s="112">
        <v>0</v>
      </c>
    </row>
    <row r="72" spans="2:8">
      <c r="B72" s="185" t="s">
        <v>147</v>
      </c>
      <c r="C72" s="184">
        <v>21</v>
      </c>
      <c r="D72" s="111">
        <f t="shared" si="3"/>
        <v>0.5701873472712462</v>
      </c>
      <c r="E72" s="112">
        <v>21</v>
      </c>
      <c r="F72" s="112">
        <v>0</v>
      </c>
      <c r="G72" s="112">
        <v>0</v>
      </c>
      <c r="H72" s="112">
        <v>0</v>
      </c>
    </row>
    <row r="73" spans="2:8">
      <c r="B73" s="185" t="s">
        <v>148</v>
      </c>
      <c r="C73" s="184">
        <v>25</v>
      </c>
      <c r="D73" s="111">
        <f t="shared" si="3"/>
        <v>0.67879446103719787</v>
      </c>
      <c r="E73" s="112">
        <v>25</v>
      </c>
      <c r="F73" s="112">
        <v>0</v>
      </c>
      <c r="G73" s="112">
        <v>0</v>
      </c>
      <c r="H73" s="112">
        <v>0</v>
      </c>
    </row>
    <row r="74" spans="2:8">
      <c r="B74" s="185" t="s">
        <v>165</v>
      </c>
      <c r="C74" s="184">
        <v>2</v>
      </c>
      <c r="D74" s="111">
        <f t="shared" si="3"/>
        <v>5.4303556882975834E-2</v>
      </c>
      <c r="E74" s="112">
        <v>2</v>
      </c>
      <c r="F74" s="112">
        <v>0</v>
      </c>
      <c r="G74" s="112">
        <v>0</v>
      </c>
      <c r="H74" s="112">
        <v>0</v>
      </c>
    </row>
    <row r="75" spans="2:8">
      <c r="B75" s="185" t="s">
        <v>167</v>
      </c>
      <c r="C75" s="184">
        <v>1</v>
      </c>
      <c r="D75" s="111">
        <f t="shared" si="3"/>
        <v>2.7151778441487917E-2</v>
      </c>
      <c r="E75" s="112">
        <v>1</v>
      </c>
      <c r="F75" s="112">
        <v>0</v>
      </c>
      <c r="G75" s="112">
        <v>0</v>
      </c>
      <c r="H75" s="112">
        <v>0</v>
      </c>
    </row>
    <row r="76" spans="2:8">
      <c r="B76" s="185" t="s">
        <v>168</v>
      </c>
      <c r="C76" s="184">
        <v>1</v>
      </c>
      <c r="D76" s="111">
        <f t="shared" si="3"/>
        <v>2.7151778441487917E-2</v>
      </c>
      <c r="E76" s="112">
        <v>1</v>
      </c>
      <c r="F76" s="112">
        <v>0</v>
      </c>
      <c r="G76" s="112">
        <v>0</v>
      </c>
      <c r="H76" s="112">
        <v>0</v>
      </c>
    </row>
    <row r="77" spans="2:8">
      <c r="B77" s="185" t="s">
        <v>169</v>
      </c>
      <c r="C77" s="184">
        <v>3</v>
      </c>
      <c r="D77" s="111">
        <f t="shared" si="3"/>
        <v>8.1455335324463751E-2</v>
      </c>
      <c r="E77" s="112">
        <v>3</v>
      </c>
      <c r="F77" s="112">
        <v>0</v>
      </c>
      <c r="G77" s="112">
        <v>0</v>
      </c>
      <c r="H77" s="112">
        <v>0</v>
      </c>
    </row>
    <row r="78" spans="2:8">
      <c r="B78" s="185" t="s">
        <v>170</v>
      </c>
      <c r="C78" s="184">
        <v>3</v>
      </c>
      <c r="D78" s="111">
        <f t="shared" si="3"/>
        <v>8.1455335324463751E-2</v>
      </c>
      <c r="E78" s="112">
        <v>3</v>
      </c>
      <c r="F78" s="112">
        <v>0</v>
      </c>
      <c r="G78" s="112">
        <v>0</v>
      </c>
      <c r="H78" s="112">
        <v>0</v>
      </c>
    </row>
    <row r="79" spans="2:8">
      <c r="B79" s="185" t="s">
        <v>171</v>
      </c>
      <c r="C79" s="184">
        <v>3</v>
      </c>
      <c r="D79" s="111">
        <f t="shared" si="3"/>
        <v>8.1455335324463751E-2</v>
      </c>
      <c r="E79" s="112">
        <v>3</v>
      </c>
      <c r="F79" s="112">
        <v>0</v>
      </c>
      <c r="G79" s="112">
        <v>0</v>
      </c>
      <c r="H79" s="112">
        <v>0</v>
      </c>
    </row>
    <row r="80" spans="2:8">
      <c r="B80" s="113" t="s">
        <v>446</v>
      </c>
      <c r="C80" s="104">
        <v>3683</v>
      </c>
      <c r="D80" s="114">
        <f t="shared" si="3"/>
        <v>100</v>
      </c>
      <c r="E80" s="104">
        <v>3672</v>
      </c>
      <c r="F80" s="115">
        <v>7</v>
      </c>
      <c r="G80" s="115">
        <v>1</v>
      </c>
      <c r="H80" s="115">
        <v>3</v>
      </c>
    </row>
  </sheetData>
  <mergeCells count="4">
    <mergeCell ref="B2:H2"/>
    <mergeCell ref="B19:H19"/>
    <mergeCell ref="B31:H31"/>
    <mergeCell ref="B60:H6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5" workbookViewId="0">
      <selection activeCell="B11" sqref="B11"/>
    </sheetView>
  </sheetViews>
  <sheetFormatPr baseColWidth="10" defaultRowHeight="15"/>
  <cols>
    <col min="2" max="2" width="43.5703125" customWidth="1"/>
  </cols>
  <sheetData>
    <row r="1" spans="1:8">
      <c r="B1" s="116"/>
      <c r="C1" s="2"/>
      <c r="D1" s="2"/>
      <c r="E1" s="2"/>
      <c r="F1" s="2"/>
      <c r="G1" s="2"/>
      <c r="H1" s="2"/>
    </row>
    <row r="2" spans="1:8" ht="15.75" customHeight="1">
      <c r="A2" s="162"/>
      <c r="B2" s="315" t="s">
        <v>492</v>
      </c>
      <c r="C2" s="316"/>
      <c r="D2" s="316"/>
      <c r="E2" s="316"/>
      <c r="F2" s="316"/>
      <c r="G2" s="316"/>
      <c r="H2" s="317"/>
    </row>
    <row r="3" spans="1:8">
      <c r="B3" s="244" t="s">
        <v>493</v>
      </c>
      <c r="C3" s="245" t="s">
        <v>420</v>
      </c>
      <c r="D3" s="246" t="s">
        <v>421</v>
      </c>
      <c r="E3" s="245" t="s">
        <v>1</v>
      </c>
      <c r="F3" s="245" t="s">
        <v>2</v>
      </c>
      <c r="G3" s="245" t="s">
        <v>3</v>
      </c>
      <c r="H3" s="247" t="s">
        <v>4</v>
      </c>
    </row>
    <row r="4" spans="1:8" ht="15.75" customHeight="1">
      <c r="B4" s="188" t="s">
        <v>177</v>
      </c>
      <c r="C4" s="186">
        <v>2</v>
      </c>
      <c r="D4" s="119">
        <f>C4/C$16*100</f>
        <v>5.4303556882975834E-2</v>
      </c>
      <c r="E4" s="117">
        <v>2</v>
      </c>
      <c r="F4" s="117">
        <v>0</v>
      </c>
      <c r="G4" s="117">
        <v>0</v>
      </c>
      <c r="H4" s="117">
        <v>0</v>
      </c>
    </row>
    <row r="5" spans="1:8">
      <c r="B5" s="188" t="s">
        <v>178</v>
      </c>
      <c r="C5" s="186">
        <v>625</v>
      </c>
      <c r="D5" s="119">
        <f t="shared" ref="D5:D16" si="0">C5/C$16*100</f>
        <v>16.96986152592995</v>
      </c>
      <c r="E5" s="117">
        <v>623</v>
      </c>
      <c r="F5" s="117">
        <v>2</v>
      </c>
      <c r="G5" s="117">
        <v>0</v>
      </c>
      <c r="H5" s="117">
        <v>0</v>
      </c>
    </row>
    <row r="6" spans="1:8" ht="24">
      <c r="B6" s="188" t="s">
        <v>179</v>
      </c>
      <c r="C6" s="186">
        <v>1</v>
      </c>
      <c r="D6" s="119">
        <f t="shared" si="0"/>
        <v>2.7151778441487917E-2</v>
      </c>
      <c r="E6" s="117">
        <v>1</v>
      </c>
      <c r="F6" s="117">
        <v>0</v>
      </c>
      <c r="G6" s="117">
        <v>0</v>
      </c>
      <c r="H6" s="117">
        <v>0</v>
      </c>
    </row>
    <row r="7" spans="1:8" ht="24">
      <c r="B7" s="188" t="s">
        <v>180</v>
      </c>
      <c r="C7" s="187">
        <v>2953</v>
      </c>
      <c r="D7" s="119">
        <f t="shared" si="0"/>
        <v>80.179201737713825</v>
      </c>
      <c r="E7" s="118">
        <v>2946</v>
      </c>
      <c r="F7" s="117">
        <v>4</v>
      </c>
      <c r="G7" s="117">
        <v>1</v>
      </c>
      <c r="H7" s="117">
        <v>2</v>
      </c>
    </row>
    <row r="8" spans="1:8" ht="24">
      <c r="B8" s="188" t="s">
        <v>181</v>
      </c>
      <c r="C8" s="186">
        <v>4</v>
      </c>
      <c r="D8" s="119">
        <f t="shared" si="0"/>
        <v>0.10860711376595167</v>
      </c>
      <c r="E8" s="117">
        <v>4</v>
      </c>
      <c r="F8" s="117">
        <v>0</v>
      </c>
      <c r="G8" s="117">
        <v>0</v>
      </c>
      <c r="H8" s="117">
        <v>0</v>
      </c>
    </row>
    <row r="9" spans="1:8" ht="24">
      <c r="B9" s="188" t="s">
        <v>182</v>
      </c>
      <c r="C9" s="186">
        <v>35</v>
      </c>
      <c r="D9" s="119">
        <f t="shared" si="0"/>
        <v>0.95031224545207715</v>
      </c>
      <c r="E9" s="117">
        <v>35</v>
      </c>
      <c r="F9" s="117">
        <v>0</v>
      </c>
      <c r="G9" s="117">
        <v>0</v>
      </c>
      <c r="H9" s="117">
        <v>0</v>
      </c>
    </row>
    <row r="10" spans="1:8">
      <c r="B10" s="188" t="s">
        <v>183</v>
      </c>
      <c r="C10" s="186">
        <v>5</v>
      </c>
      <c r="D10" s="119">
        <f t="shared" si="0"/>
        <v>0.13575889220743959</v>
      </c>
      <c r="E10" s="117">
        <v>5</v>
      </c>
      <c r="F10" s="117">
        <v>0</v>
      </c>
      <c r="G10" s="117">
        <v>0</v>
      </c>
      <c r="H10" s="117">
        <v>0</v>
      </c>
    </row>
    <row r="11" spans="1:8" ht="24">
      <c r="B11" s="188" t="s">
        <v>184</v>
      </c>
      <c r="C11" s="186">
        <v>2</v>
      </c>
      <c r="D11" s="119">
        <f t="shared" si="0"/>
        <v>5.4303556882975834E-2</v>
      </c>
      <c r="E11" s="117">
        <v>2</v>
      </c>
      <c r="F11" s="117">
        <v>0</v>
      </c>
      <c r="G11" s="117">
        <v>0</v>
      </c>
      <c r="H11" s="117">
        <v>0</v>
      </c>
    </row>
    <row r="12" spans="1:8" ht="24">
      <c r="B12" s="188" t="s">
        <v>185</v>
      </c>
      <c r="C12" s="186">
        <v>1</v>
      </c>
      <c r="D12" s="119">
        <f t="shared" si="0"/>
        <v>2.7151778441487917E-2</v>
      </c>
      <c r="E12" s="117">
        <v>0</v>
      </c>
      <c r="F12" s="117">
        <v>0</v>
      </c>
      <c r="G12" s="117">
        <v>0</v>
      </c>
      <c r="H12" s="117">
        <v>1</v>
      </c>
    </row>
    <row r="13" spans="1:8" ht="24">
      <c r="B13" s="188" t="s">
        <v>186</v>
      </c>
      <c r="C13" s="186">
        <v>35</v>
      </c>
      <c r="D13" s="119">
        <f t="shared" si="0"/>
        <v>0.95031224545207715</v>
      </c>
      <c r="E13" s="117">
        <v>34</v>
      </c>
      <c r="F13" s="117">
        <v>1</v>
      </c>
      <c r="G13" s="117">
        <v>0</v>
      </c>
      <c r="H13" s="117">
        <v>0</v>
      </c>
    </row>
    <row r="14" spans="1:8" ht="24">
      <c r="B14" s="188" t="s">
        <v>187</v>
      </c>
      <c r="C14" s="186">
        <v>7</v>
      </c>
      <c r="D14" s="119">
        <f t="shared" si="0"/>
        <v>0.19006244909041542</v>
      </c>
      <c r="E14" s="117">
        <v>7</v>
      </c>
      <c r="F14" s="117">
        <v>0</v>
      </c>
      <c r="G14" s="117">
        <v>0</v>
      </c>
      <c r="H14" s="117">
        <v>0</v>
      </c>
    </row>
    <row r="15" spans="1:8" ht="24">
      <c r="B15" s="188" t="s">
        <v>188</v>
      </c>
      <c r="C15" s="186">
        <v>13</v>
      </c>
      <c r="D15" s="119">
        <f t="shared" si="0"/>
        <v>0.35297311973934292</v>
      </c>
      <c r="E15" s="117">
        <v>13</v>
      </c>
      <c r="F15" s="117">
        <v>0</v>
      </c>
      <c r="G15" s="117">
        <v>0</v>
      </c>
      <c r="H15" s="117">
        <v>0</v>
      </c>
    </row>
    <row r="16" spans="1:8">
      <c r="B16" s="120" t="s">
        <v>446</v>
      </c>
      <c r="C16" s="121">
        <v>3683</v>
      </c>
      <c r="D16" s="122">
        <f t="shared" si="0"/>
        <v>100</v>
      </c>
      <c r="E16" s="121">
        <v>3672</v>
      </c>
      <c r="F16" s="123">
        <v>7</v>
      </c>
      <c r="G16" s="123">
        <v>1</v>
      </c>
      <c r="H16" s="123">
        <v>3</v>
      </c>
    </row>
    <row r="17" spans="1:8">
      <c r="B17" s="2"/>
      <c r="C17" s="2"/>
      <c r="D17" s="2"/>
      <c r="E17" s="2"/>
      <c r="F17" s="2"/>
      <c r="G17" s="2"/>
      <c r="H17" s="2"/>
    </row>
    <row r="18" spans="1:8">
      <c r="B18" s="116"/>
      <c r="C18" s="2"/>
      <c r="D18" s="2"/>
      <c r="E18" s="2"/>
      <c r="F18" s="2"/>
      <c r="G18" s="2"/>
      <c r="H18" s="2"/>
    </row>
    <row r="19" spans="1:8" ht="15.75" customHeight="1">
      <c r="A19" s="162"/>
      <c r="B19" s="315" t="s">
        <v>494</v>
      </c>
      <c r="C19" s="316"/>
      <c r="D19" s="316"/>
      <c r="E19" s="316"/>
      <c r="F19" s="316"/>
      <c r="G19" s="316"/>
      <c r="H19" s="317"/>
    </row>
    <row r="20" spans="1:8">
      <c r="B20" s="244" t="s">
        <v>495</v>
      </c>
      <c r="C20" s="245" t="s">
        <v>420</v>
      </c>
      <c r="D20" s="246" t="s">
        <v>421</v>
      </c>
      <c r="E20" s="245" t="s">
        <v>1</v>
      </c>
      <c r="F20" s="245" t="s">
        <v>2</v>
      </c>
      <c r="G20" s="245" t="s">
        <v>3</v>
      </c>
      <c r="H20" s="247" t="s">
        <v>4</v>
      </c>
    </row>
    <row r="21" spans="1:8" ht="15.75" customHeight="1">
      <c r="B21" s="188" t="s">
        <v>189</v>
      </c>
      <c r="C21" s="186">
        <v>13</v>
      </c>
      <c r="D21" s="119">
        <f>C21/C$29*100</f>
        <v>0.35297311973934292</v>
      </c>
      <c r="E21" s="117">
        <v>13</v>
      </c>
      <c r="F21" s="117">
        <v>0</v>
      </c>
      <c r="G21" s="117">
        <v>0</v>
      </c>
      <c r="H21" s="117">
        <v>0</v>
      </c>
    </row>
    <row r="22" spans="1:8" ht="24">
      <c r="B22" s="188" t="s">
        <v>190</v>
      </c>
      <c r="C22" s="186">
        <v>712</v>
      </c>
      <c r="D22" s="119">
        <f t="shared" ref="D22:D29" si="1">C22/C$29*100</f>
        <v>19.332066250339398</v>
      </c>
      <c r="E22" s="117">
        <v>711</v>
      </c>
      <c r="F22" s="117">
        <v>1</v>
      </c>
      <c r="G22" s="117">
        <v>0</v>
      </c>
      <c r="H22" s="117">
        <v>0</v>
      </c>
    </row>
    <row r="23" spans="1:8" ht="24">
      <c r="B23" s="188" t="s">
        <v>191</v>
      </c>
      <c r="C23" s="186">
        <v>13</v>
      </c>
      <c r="D23" s="119">
        <f t="shared" si="1"/>
        <v>0.35297311973934292</v>
      </c>
      <c r="E23" s="117">
        <v>12</v>
      </c>
      <c r="F23" s="117">
        <v>0</v>
      </c>
      <c r="G23" s="117">
        <v>0</v>
      </c>
      <c r="H23" s="117">
        <v>1</v>
      </c>
    </row>
    <row r="24" spans="1:8" ht="24">
      <c r="B24" s="188" t="s">
        <v>192</v>
      </c>
      <c r="C24" s="187">
        <v>2760</v>
      </c>
      <c r="D24" s="119">
        <f t="shared" si="1"/>
        <v>74.938908498506649</v>
      </c>
      <c r="E24" s="118">
        <v>2753</v>
      </c>
      <c r="F24" s="117">
        <v>5</v>
      </c>
      <c r="G24" s="117">
        <v>1</v>
      </c>
      <c r="H24" s="117">
        <v>1</v>
      </c>
    </row>
    <row r="25" spans="1:8" ht="24">
      <c r="B25" s="188" t="s">
        <v>193</v>
      </c>
      <c r="C25" s="186">
        <v>6</v>
      </c>
      <c r="D25" s="119">
        <f t="shared" si="1"/>
        <v>0.1629106706489275</v>
      </c>
      <c r="E25" s="117">
        <v>6</v>
      </c>
      <c r="F25" s="117">
        <v>0</v>
      </c>
      <c r="G25" s="117">
        <v>0</v>
      </c>
      <c r="H25" s="117">
        <v>0</v>
      </c>
    </row>
    <row r="26" spans="1:8" ht="24">
      <c r="B26" s="188" t="s">
        <v>194</v>
      </c>
      <c r="C26" s="186">
        <v>94</v>
      </c>
      <c r="D26" s="119">
        <f t="shared" si="1"/>
        <v>2.5522671734998643</v>
      </c>
      <c r="E26" s="117">
        <v>94</v>
      </c>
      <c r="F26" s="117">
        <v>0</v>
      </c>
      <c r="G26" s="117">
        <v>0</v>
      </c>
      <c r="H26" s="117">
        <v>0</v>
      </c>
    </row>
    <row r="27" spans="1:8" ht="24">
      <c r="B27" s="188" t="s">
        <v>195</v>
      </c>
      <c r="C27" s="186">
        <v>67</v>
      </c>
      <c r="D27" s="119">
        <f t="shared" si="1"/>
        <v>1.8191691555796905</v>
      </c>
      <c r="E27" s="117">
        <v>67</v>
      </c>
      <c r="F27" s="117">
        <v>0</v>
      </c>
      <c r="G27" s="117">
        <v>0</v>
      </c>
      <c r="H27" s="117">
        <v>0</v>
      </c>
    </row>
    <row r="28" spans="1:8" ht="24">
      <c r="B28" s="188" t="s">
        <v>196</v>
      </c>
      <c r="C28" s="186">
        <v>18</v>
      </c>
      <c r="D28" s="119">
        <f t="shared" si="1"/>
        <v>0.48873201194678251</v>
      </c>
      <c r="E28" s="117">
        <v>16</v>
      </c>
      <c r="F28" s="117">
        <v>1</v>
      </c>
      <c r="G28" s="117">
        <v>0</v>
      </c>
      <c r="H28" s="117">
        <v>1</v>
      </c>
    </row>
    <row r="29" spans="1:8">
      <c r="B29" s="120" t="s">
        <v>446</v>
      </c>
      <c r="C29" s="121">
        <v>3683</v>
      </c>
      <c r="D29" s="122">
        <f t="shared" si="1"/>
        <v>100</v>
      </c>
      <c r="E29" s="121">
        <v>3672</v>
      </c>
      <c r="F29" s="123">
        <v>7</v>
      </c>
      <c r="G29" s="123">
        <v>1</v>
      </c>
      <c r="H29" s="123">
        <v>3</v>
      </c>
    </row>
  </sheetData>
  <mergeCells count="2">
    <mergeCell ref="B19:H19"/>
    <mergeCell ref="B2:H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8" workbookViewId="0">
      <selection activeCell="B2" sqref="B2:H2"/>
    </sheetView>
  </sheetViews>
  <sheetFormatPr baseColWidth="10" defaultRowHeight="15"/>
  <cols>
    <col min="1" max="1" width="12.140625" customWidth="1"/>
    <col min="2" max="2" width="39.5703125" customWidth="1"/>
  </cols>
  <sheetData>
    <row r="1" spans="1:8">
      <c r="B1" s="3"/>
      <c r="C1" s="3"/>
      <c r="D1" s="3"/>
      <c r="E1" s="3"/>
      <c r="F1" s="3"/>
      <c r="G1" s="3"/>
      <c r="H1" s="3"/>
    </row>
    <row r="2" spans="1:8" ht="15" customHeight="1">
      <c r="A2" s="162"/>
      <c r="B2" s="300" t="s">
        <v>496</v>
      </c>
      <c r="C2" s="301"/>
      <c r="D2" s="301"/>
      <c r="E2" s="301"/>
      <c r="F2" s="301"/>
      <c r="G2" s="301"/>
      <c r="H2" s="302"/>
    </row>
    <row r="3" spans="1:8">
      <c r="B3" s="93" t="s">
        <v>497</v>
      </c>
      <c r="C3" s="97" t="s">
        <v>420</v>
      </c>
      <c r="D3" s="97" t="s">
        <v>421</v>
      </c>
      <c r="E3" s="36" t="s">
        <v>1</v>
      </c>
      <c r="F3" s="36" t="s">
        <v>2</v>
      </c>
      <c r="G3" s="36" t="s">
        <v>3</v>
      </c>
      <c r="H3" s="126" t="s">
        <v>4</v>
      </c>
    </row>
    <row r="4" spans="1:8" ht="15.75" customHeight="1">
      <c r="A4" s="248"/>
      <c r="B4" s="190" t="s">
        <v>177</v>
      </c>
      <c r="C4" s="189">
        <v>18</v>
      </c>
      <c r="D4" s="119">
        <f>C4/C$40*100</f>
        <v>0.48873201194678251</v>
      </c>
      <c r="E4" s="127">
        <v>18</v>
      </c>
      <c r="F4" s="127">
        <v>0</v>
      </c>
      <c r="G4" s="127">
        <v>0</v>
      </c>
      <c r="H4" s="127">
        <v>0</v>
      </c>
    </row>
    <row r="5" spans="1:8" ht="24">
      <c r="A5" s="248"/>
      <c r="B5" s="190" t="s">
        <v>197</v>
      </c>
      <c r="C5" s="189">
        <v>1</v>
      </c>
      <c r="D5" s="119">
        <f t="shared" ref="D5:D40" si="0">C5/C$40*100</f>
        <v>2.7151778441487917E-2</v>
      </c>
      <c r="E5" s="127">
        <v>1</v>
      </c>
      <c r="F5" s="127">
        <v>0</v>
      </c>
      <c r="G5" s="127">
        <v>0</v>
      </c>
      <c r="H5" s="127">
        <v>0</v>
      </c>
    </row>
    <row r="6" spans="1:8" ht="24">
      <c r="A6" s="248"/>
      <c r="B6" s="190" t="s">
        <v>198</v>
      </c>
      <c r="C6" s="189">
        <v>8</v>
      </c>
      <c r="D6" s="119">
        <f t="shared" si="0"/>
        <v>0.21721422753190334</v>
      </c>
      <c r="E6" s="127">
        <v>8</v>
      </c>
      <c r="F6" s="127">
        <v>0</v>
      </c>
      <c r="G6" s="127">
        <v>0</v>
      </c>
      <c r="H6" s="127">
        <v>0</v>
      </c>
    </row>
    <row r="7" spans="1:8" ht="24">
      <c r="A7" s="248"/>
      <c r="B7" s="190" t="s">
        <v>199</v>
      </c>
      <c r="C7" s="189">
        <v>29</v>
      </c>
      <c r="D7" s="119">
        <f t="shared" si="0"/>
        <v>0.78740157480314954</v>
      </c>
      <c r="E7" s="127">
        <v>29</v>
      </c>
      <c r="F7" s="127">
        <v>0</v>
      </c>
      <c r="G7" s="127">
        <v>0</v>
      </c>
      <c r="H7" s="127">
        <v>0</v>
      </c>
    </row>
    <row r="8" spans="1:8" ht="24">
      <c r="A8" s="248"/>
      <c r="B8" s="190" t="s">
        <v>200</v>
      </c>
      <c r="C8" s="189">
        <v>2</v>
      </c>
      <c r="D8" s="119">
        <f t="shared" si="0"/>
        <v>5.4303556882975834E-2</v>
      </c>
      <c r="E8" s="127">
        <v>2</v>
      </c>
      <c r="F8" s="127">
        <v>0</v>
      </c>
      <c r="G8" s="127">
        <v>0</v>
      </c>
      <c r="H8" s="127">
        <v>0</v>
      </c>
    </row>
    <row r="9" spans="1:8">
      <c r="A9" s="248"/>
      <c r="B9" s="190" t="s">
        <v>201</v>
      </c>
      <c r="C9" s="189">
        <v>1</v>
      </c>
      <c r="D9" s="119">
        <f t="shared" si="0"/>
        <v>2.7151778441487917E-2</v>
      </c>
      <c r="E9" s="127">
        <v>1</v>
      </c>
      <c r="F9" s="127">
        <v>0</v>
      </c>
      <c r="G9" s="127">
        <v>0</v>
      </c>
      <c r="H9" s="127">
        <v>0</v>
      </c>
    </row>
    <row r="10" spans="1:8" ht="24">
      <c r="A10" s="248"/>
      <c r="B10" s="190" t="s">
        <v>202</v>
      </c>
      <c r="C10" s="189">
        <v>1</v>
      </c>
      <c r="D10" s="119">
        <f t="shared" si="0"/>
        <v>2.7151778441487917E-2</v>
      </c>
      <c r="E10" s="127">
        <v>1</v>
      </c>
      <c r="F10" s="127">
        <v>0</v>
      </c>
      <c r="G10" s="127">
        <v>0</v>
      </c>
      <c r="H10" s="127">
        <v>0</v>
      </c>
    </row>
    <row r="11" spans="1:8" ht="24">
      <c r="A11" s="248"/>
      <c r="B11" s="190" t="s">
        <v>203</v>
      </c>
      <c r="C11" s="189">
        <v>1</v>
      </c>
      <c r="D11" s="119">
        <f t="shared" si="0"/>
        <v>2.7151778441487917E-2</v>
      </c>
      <c r="E11" s="127">
        <v>1</v>
      </c>
      <c r="F11" s="127">
        <v>0</v>
      </c>
      <c r="G11" s="127">
        <v>0</v>
      </c>
      <c r="H11" s="127">
        <v>0</v>
      </c>
    </row>
    <row r="12" spans="1:8" ht="24">
      <c r="A12" s="248"/>
      <c r="B12" s="190" t="s">
        <v>204</v>
      </c>
      <c r="C12" s="189">
        <v>614</v>
      </c>
      <c r="D12" s="119">
        <f t="shared" si="0"/>
        <v>16.671191963073582</v>
      </c>
      <c r="E12" s="127">
        <v>611</v>
      </c>
      <c r="F12" s="127">
        <v>2</v>
      </c>
      <c r="G12" s="127">
        <v>0</v>
      </c>
      <c r="H12" s="127">
        <v>1</v>
      </c>
    </row>
    <row r="13" spans="1:8" ht="24">
      <c r="A13" s="248"/>
      <c r="B13" s="190" t="s">
        <v>205</v>
      </c>
      <c r="C13" s="189">
        <v>385</v>
      </c>
      <c r="D13" s="119">
        <f t="shared" si="0"/>
        <v>10.453434699972847</v>
      </c>
      <c r="E13" s="127">
        <v>385</v>
      </c>
      <c r="F13" s="127">
        <v>0</v>
      </c>
      <c r="G13" s="127">
        <v>0</v>
      </c>
      <c r="H13" s="127">
        <v>0</v>
      </c>
    </row>
    <row r="14" spans="1:8" ht="24">
      <c r="A14" s="248"/>
      <c r="B14" s="190" t="s">
        <v>206</v>
      </c>
      <c r="C14" s="189">
        <v>64</v>
      </c>
      <c r="D14" s="119">
        <f t="shared" si="0"/>
        <v>1.7377138202552267</v>
      </c>
      <c r="E14" s="127">
        <v>64</v>
      </c>
      <c r="F14" s="127">
        <v>0</v>
      </c>
      <c r="G14" s="127">
        <v>0</v>
      </c>
      <c r="H14" s="127">
        <v>0</v>
      </c>
    </row>
    <row r="15" spans="1:8" ht="24">
      <c r="A15" s="248"/>
      <c r="B15" s="190" t="s">
        <v>207</v>
      </c>
      <c r="C15" s="189">
        <v>61</v>
      </c>
      <c r="D15" s="119">
        <f t="shared" si="0"/>
        <v>1.6562584849307629</v>
      </c>
      <c r="E15" s="127">
        <v>61</v>
      </c>
      <c r="F15" s="127">
        <v>0</v>
      </c>
      <c r="G15" s="127">
        <v>0</v>
      </c>
      <c r="H15" s="127">
        <v>0</v>
      </c>
    </row>
    <row r="16" spans="1:8">
      <c r="A16" s="248"/>
      <c r="B16" s="190" t="s">
        <v>208</v>
      </c>
      <c r="C16" s="189">
        <v>216</v>
      </c>
      <c r="D16" s="119">
        <f t="shared" si="0"/>
        <v>5.8647841433613905</v>
      </c>
      <c r="E16" s="127">
        <v>216</v>
      </c>
      <c r="F16" s="127">
        <v>0</v>
      </c>
      <c r="G16" s="127">
        <v>0</v>
      </c>
      <c r="H16" s="127">
        <v>0</v>
      </c>
    </row>
    <row r="17" spans="1:8" ht="24">
      <c r="A17" s="248"/>
      <c r="B17" s="190" t="s">
        <v>209</v>
      </c>
      <c r="C17" s="189">
        <v>109</v>
      </c>
      <c r="D17" s="119">
        <f t="shared" si="0"/>
        <v>2.9595438501221829</v>
      </c>
      <c r="E17" s="127">
        <v>109</v>
      </c>
      <c r="F17" s="127">
        <v>0</v>
      </c>
      <c r="G17" s="127">
        <v>0</v>
      </c>
      <c r="H17" s="127">
        <v>0</v>
      </c>
    </row>
    <row r="18" spans="1:8" ht="24">
      <c r="A18" s="248"/>
      <c r="B18" s="190" t="s">
        <v>210</v>
      </c>
      <c r="C18" s="189">
        <v>52</v>
      </c>
      <c r="D18" s="119">
        <f t="shared" si="0"/>
        <v>1.4118924789573717</v>
      </c>
      <c r="E18" s="127">
        <v>52</v>
      </c>
      <c r="F18" s="127">
        <v>0</v>
      </c>
      <c r="G18" s="127">
        <v>0</v>
      </c>
      <c r="H18" s="127">
        <v>0</v>
      </c>
    </row>
    <row r="19" spans="1:8" ht="36">
      <c r="A19" s="248"/>
      <c r="B19" s="190" t="s">
        <v>211</v>
      </c>
      <c r="C19" s="189">
        <v>60</v>
      </c>
      <c r="D19" s="119">
        <f t="shared" si="0"/>
        <v>1.629106706489275</v>
      </c>
      <c r="E19" s="127">
        <v>60</v>
      </c>
      <c r="F19" s="127">
        <v>0</v>
      </c>
      <c r="G19" s="127">
        <v>0</v>
      </c>
      <c r="H19" s="127">
        <v>0</v>
      </c>
    </row>
    <row r="20" spans="1:8">
      <c r="A20" s="248"/>
      <c r="B20" s="190" t="s">
        <v>212</v>
      </c>
      <c r="C20" s="189">
        <v>1</v>
      </c>
      <c r="D20" s="119">
        <f t="shared" si="0"/>
        <v>2.7151778441487917E-2</v>
      </c>
      <c r="E20" s="127">
        <v>1</v>
      </c>
      <c r="F20" s="127">
        <v>0</v>
      </c>
      <c r="G20" s="127">
        <v>0</v>
      </c>
      <c r="H20" s="127">
        <v>0</v>
      </c>
    </row>
    <row r="21" spans="1:8" ht="24">
      <c r="A21" s="248"/>
      <c r="B21" s="190" t="s">
        <v>213</v>
      </c>
      <c r="C21" s="189">
        <v>39</v>
      </c>
      <c r="D21" s="119">
        <f t="shared" si="0"/>
        <v>1.0589193592180288</v>
      </c>
      <c r="E21" s="127">
        <v>39</v>
      </c>
      <c r="F21" s="127">
        <v>0</v>
      </c>
      <c r="G21" s="127">
        <v>0</v>
      </c>
      <c r="H21" s="127">
        <v>0</v>
      </c>
    </row>
    <row r="22" spans="1:8" ht="24">
      <c r="A22" s="248"/>
      <c r="B22" s="190" t="s">
        <v>214</v>
      </c>
      <c r="C22" s="189">
        <v>250</v>
      </c>
      <c r="D22" s="119">
        <f t="shared" si="0"/>
        <v>6.7879446103719792</v>
      </c>
      <c r="E22" s="127">
        <v>250</v>
      </c>
      <c r="F22" s="127">
        <v>0</v>
      </c>
      <c r="G22" s="127">
        <v>0</v>
      </c>
      <c r="H22" s="127">
        <v>0</v>
      </c>
    </row>
    <row r="23" spans="1:8" ht="24">
      <c r="A23" s="248"/>
      <c r="B23" s="190" t="s">
        <v>215</v>
      </c>
      <c r="C23" s="189">
        <v>50</v>
      </c>
      <c r="D23" s="119">
        <f t="shared" si="0"/>
        <v>1.3575889220743957</v>
      </c>
      <c r="E23" s="127">
        <v>49</v>
      </c>
      <c r="F23" s="127">
        <v>1</v>
      </c>
      <c r="G23" s="127">
        <v>0</v>
      </c>
      <c r="H23" s="127">
        <v>0</v>
      </c>
    </row>
    <row r="24" spans="1:8" ht="24">
      <c r="A24" s="248"/>
      <c r="B24" s="190" t="s">
        <v>216</v>
      </c>
      <c r="C24" s="189">
        <v>21</v>
      </c>
      <c r="D24" s="119">
        <f t="shared" si="0"/>
        <v>0.5701873472712462</v>
      </c>
      <c r="E24" s="127">
        <v>21</v>
      </c>
      <c r="F24" s="127">
        <v>0</v>
      </c>
      <c r="G24" s="127">
        <v>0</v>
      </c>
      <c r="H24" s="127">
        <v>0</v>
      </c>
    </row>
    <row r="25" spans="1:8" ht="24">
      <c r="A25" s="248"/>
      <c r="B25" s="190" t="s">
        <v>217</v>
      </c>
      <c r="C25" s="189">
        <v>44</v>
      </c>
      <c r="D25" s="119">
        <f t="shared" si="0"/>
        <v>1.1946782514254684</v>
      </c>
      <c r="E25" s="127">
        <v>44</v>
      </c>
      <c r="F25" s="127">
        <v>0</v>
      </c>
      <c r="G25" s="127">
        <v>0</v>
      </c>
      <c r="H25" s="127">
        <v>0</v>
      </c>
    </row>
    <row r="26" spans="1:8">
      <c r="A26" s="248"/>
      <c r="B26" s="190" t="s">
        <v>218</v>
      </c>
      <c r="C26" s="189">
        <v>29</v>
      </c>
      <c r="D26" s="119">
        <f t="shared" si="0"/>
        <v>0.78740157480314954</v>
      </c>
      <c r="E26" s="127">
        <v>27</v>
      </c>
      <c r="F26" s="127">
        <v>2</v>
      </c>
      <c r="G26" s="127">
        <v>0</v>
      </c>
      <c r="H26" s="127">
        <v>0</v>
      </c>
    </row>
    <row r="27" spans="1:8">
      <c r="A27" s="248"/>
      <c r="B27" s="190" t="s">
        <v>219</v>
      </c>
      <c r="C27" s="189">
        <v>15</v>
      </c>
      <c r="D27" s="119">
        <f t="shared" si="0"/>
        <v>0.40727667662231876</v>
      </c>
      <c r="E27" s="127">
        <v>15</v>
      </c>
      <c r="F27" s="127">
        <v>0</v>
      </c>
      <c r="G27" s="127">
        <v>0</v>
      </c>
      <c r="H27" s="127">
        <v>0</v>
      </c>
    </row>
    <row r="28" spans="1:8">
      <c r="A28" s="248"/>
      <c r="B28" s="190" t="s">
        <v>220</v>
      </c>
      <c r="C28" s="189">
        <v>51</v>
      </c>
      <c r="D28" s="119">
        <f t="shared" si="0"/>
        <v>1.3847407005158838</v>
      </c>
      <c r="E28" s="127">
        <v>51</v>
      </c>
      <c r="F28" s="127">
        <v>0</v>
      </c>
      <c r="G28" s="127">
        <v>0</v>
      </c>
      <c r="H28" s="127">
        <v>0</v>
      </c>
    </row>
    <row r="29" spans="1:8" ht="24">
      <c r="A29" s="248"/>
      <c r="B29" s="190" t="s">
        <v>221</v>
      </c>
      <c r="C29" s="189">
        <v>2</v>
      </c>
      <c r="D29" s="119">
        <f t="shared" si="0"/>
        <v>5.4303556882975834E-2</v>
      </c>
      <c r="E29" s="127">
        <v>2</v>
      </c>
      <c r="F29" s="127">
        <v>0</v>
      </c>
      <c r="G29" s="127">
        <v>0</v>
      </c>
      <c r="H29" s="127">
        <v>0</v>
      </c>
    </row>
    <row r="30" spans="1:8" ht="24">
      <c r="A30" s="248"/>
      <c r="B30" s="190" t="s">
        <v>222</v>
      </c>
      <c r="C30" s="189">
        <v>7</v>
      </c>
      <c r="D30" s="119">
        <f t="shared" si="0"/>
        <v>0.19006244909041542</v>
      </c>
      <c r="E30" s="127">
        <v>7</v>
      </c>
      <c r="F30" s="127">
        <v>0</v>
      </c>
      <c r="G30" s="127">
        <v>0</v>
      </c>
      <c r="H30" s="127">
        <v>0</v>
      </c>
    </row>
    <row r="31" spans="1:8" ht="24">
      <c r="A31" s="248"/>
      <c r="B31" s="190" t="s">
        <v>223</v>
      </c>
      <c r="C31" s="192">
        <v>1443</v>
      </c>
      <c r="D31" s="119">
        <f t="shared" si="0"/>
        <v>39.180016291067062</v>
      </c>
      <c r="E31" s="193">
        <v>1443</v>
      </c>
      <c r="F31" s="127">
        <v>0</v>
      </c>
      <c r="G31" s="127">
        <v>0</v>
      </c>
      <c r="H31" s="127">
        <v>0</v>
      </c>
    </row>
    <row r="32" spans="1:8">
      <c r="A32" s="248"/>
      <c r="B32" s="190" t="s">
        <v>224</v>
      </c>
      <c r="C32" s="189">
        <v>11</v>
      </c>
      <c r="D32" s="119">
        <f t="shared" si="0"/>
        <v>0.29866956285636709</v>
      </c>
      <c r="E32" s="127">
        <v>10</v>
      </c>
      <c r="F32" s="127">
        <v>1</v>
      </c>
      <c r="G32" s="127">
        <v>0</v>
      </c>
      <c r="H32" s="127">
        <v>0</v>
      </c>
    </row>
    <row r="33" spans="1:8" ht="24">
      <c r="A33" s="248"/>
      <c r="B33" s="190" t="s">
        <v>225</v>
      </c>
      <c r="C33" s="189">
        <v>18</v>
      </c>
      <c r="D33" s="119">
        <f t="shared" si="0"/>
        <v>0.48873201194678251</v>
      </c>
      <c r="E33" s="127">
        <v>18</v>
      </c>
      <c r="F33" s="127">
        <v>0</v>
      </c>
      <c r="G33" s="127">
        <v>0</v>
      </c>
      <c r="H33" s="127">
        <v>0</v>
      </c>
    </row>
    <row r="34" spans="1:8">
      <c r="A34" s="248"/>
      <c r="B34" s="190" t="s">
        <v>226</v>
      </c>
      <c r="C34" s="189">
        <v>1</v>
      </c>
      <c r="D34" s="119">
        <f t="shared" si="0"/>
        <v>2.7151778441487917E-2</v>
      </c>
      <c r="E34" s="127">
        <v>1</v>
      </c>
      <c r="F34" s="127">
        <v>0</v>
      </c>
      <c r="G34" s="127">
        <v>0</v>
      </c>
      <c r="H34" s="127">
        <v>0</v>
      </c>
    </row>
    <row r="35" spans="1:8">
      <c r="A35" s="248"/>
      <c r="B35" s="190" t="s">
        <v>227</v>
      </c>
      <c r="C35" s="189">
        <v>7</v>
      </c>
      <c r="D35" s="119">
        <f t="shared" si="0"/>
        <v>0.19006244909041542</v>
      </c>
      <c r="E35" s="127">
        <v>7</v>
      </c>
      <c r="F35" s="127">
        <v>0</v>
      </c>
      <c r="G35" s="127">
        <v>0</v>
      </c>
      <c r="H35" s="127">
        <v>0</v>
      </c>
    </row>
    <row r="36" spans="1:8" ht="24">
      <c r="A36" s="248"/>
      <c r="B36" s="190" t="s">
        <v>228</v>
      </c>
      <c r="C36" s="187">
        <v>15</v>
      </c>
      <c r="D36" s="119">
        <f t="shared" si="0"/>
        <v>0.40727667662231876</v>
      </c>
      <c r="E36" s="124">
        <v>15</v>
      </c>
      <c r="F36" s="127">
        <v>0</v>
      </c>
      <c r="G36" s="127">
        <v>0</v>
      </c>
      <c r="H36" s="127">
        <v>0</v>
      </c>
    </row>
    <row r="37" spans="1:8" ht="24">
      <c r="A37" s="248"/>
      <c r="B37" s="190" t="s">
        <v>229</v>
      </c>
      <c r="C37" s="189">
        <v>4</v>
      </c>
      <c r="D37" s="119">
        <f t="shared" si="0"/>
        <v>0.10860711376595167</v>
      </c>
      <c r="E37" s="127">
        <v>1</v>
      </c>
      <c r="F37" s="127">
        <v>1</v>
      </c>
      <c r="G37" s="127">
        <v>0</v>
      </c>
      <c r="H37" s="127">
        <v>2</v>
      </c>
    </row>
    <row r="38" spans="1:8" ht="24">
      <c r="A38" s="248"/>
      <c r="B38" s="190" t="s">
        <v>230</v>
      </c>
      <c r="C38" s="189">
        <v>17</v>
      </c>
      <c r="D38" s="119">
        <f t="shared" si="0"/>
        <v>0.46158023350529459</v>
      </c>
      <c r="E38" s="127">
        <v>16</v>
      </c>
      <c r="F38" s="127">
        <v>0</v>
      </c>
      <c r="G38" s="127">
        <v>1</v>
      </c>
      <c r="H38" s="127">
        <v>0</v>
      </c>
    </row>
    <row r="39" spans="1:8">
      <c r="B39" s="190" t="s">
        <v>565</v>
      </c>
      <c r="C39" s="189">
        <v>36</v>
      </c>
      <c r="D39" s="119">
        <f t="shared" si="0"/>
        <v>0.97746402389356501</v>
      </c>
      <c r="E39" s="127">
        <v>36</v>
      </c>
      <c r="F39" s="127">
        <v>0</v>
      </c>
      <c r="G39" s="127">
        <v>0</v>
      </c>
      <c r="H39" s="127">
        <v>0</v>
      </c>
    </row>
    <row r="40" spans="1:8">
      <c r="B40" s="128" t="s">
        <v>446</v>
      </c>
      <c r="C40" s="121">
        <v>3683</v>
      </c>
      <c r="D40" s="122">
        <f t="shared" si="0"/>
        <v>100</v>
      </c>
      <c r="E40" s="121">
        <v>3672</v>
      </c>
      <c r="F40" s="129">
        <v>7</v>
      </c>
      <c r="G40" s="129">
        <v>1</v>
      </c>
      <c r="H40" s="129">
        <v>3</v>
      </c>
    </row>
    <row r="41" spans="1:8">
      <c r="C41" s="77"/>
      <c r="D41" s="215"/>
      <c r="E41" s="77"/>
      <c r="F41" s="77"/>
      <c r="G41" s="77"/>
      <c r="H41" s="77"/>
    </row>
  </sheetData>
  <mergeCells count="1">
    <mergeCell ref="B2:H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B2" sqref="B2:H2"/>
    </sheetView>
  </sheetViews>
  <sheetFormatPr baseColWidth="10" defaultRowHeight="15"/>
  <cols>
    <col min="2" max="2" width="37" customWidth="1"/>
    <col min="3" max="3" width="9.140625" customWidth="1"/>
    <col min="4" max="4" width="9.28515625" customWidth="1"/>
    <col min="5" max="5" width="9" customWidth="1"/>
    <col min="6" max="6" width="9.140625" customWidth="1"/>
    <col min="7" max="7" width="9.5703125" customWidth="1"/>
    <col min="8" max="8" width="9.42578125" customWidth="1"/>
  </cols>
  <sheetData>
    <row r="1" spans="1:8">
      <c r="B1" s="4"/>
      <c r="C1" s="4"/>
      <c r="D1" s="4"/>
      <c r="E1" s="4"/>
      <c r="F1" s="4"/>
      <c r="G1" s="4"/>
      <c r="H1" s="4"/>
    </row>
    <row r="2" spans="1:8" ht="15" customHeight="1">
      <c r="A2" s="162"/>
      <c r="B2" s="300" t="s">
        <v>498</v>
      </c>
      <c r="C2" s="301"/>
      <c r="D2" s="301"/>
      <c r="E2" s="301"/>
      <c r="F2" s="301"/>
      <c r="G2" s="301"/>
      <c r="H2" s="302"/>
    </row>
    <row r="3" spans="1:8">
      <c r="B3" s="125" t="s">
        <v>499</v>
      </c>
      <c r="C3" s="97" t="s">
        <v>420</v>
      </c>
      <c r="D3" s="97" t="s">
        <v>421</v>
      </c>
      <c r="E3" s="36" t="s">
        <v>1</v>
      </c>
      <c r="F3" s="36" t="s">
        <v>2</v>
      </c>
      <c r="G3" s="36" t="s">
        <v>3</v>
      </c>
      <c r="H3" s="133" t="s">
        <v>4</v>
      </c>
    </row>
    <row r="4" spans="1:8" ht="15.75" customHeight="1">
      <c r="B4" s="195" t="s">
        <v>177</v>
      </c>
      <c r="C4" s="194">
        <v>4</v>
      </c>
      <c r="D4" s="119">
        <f>C4/C$37*100</f>
        <v>0.10860711376595167</v>
      </c>
      <c r="E4" s="130">
        <v>4</v>
      </c>
      <c r="F4" s="130">
        <v>0</v>
      </c>
      <c r="G4" s="130">
        <v>0</v>
      </c>
      <c r="H4" s="130">
        <v>0</v>
      </c>
    </row>
    <row r="5" spans="1:8" ht="15" customHeight="1">
      <c r="B5" s="195" t="s">
        <v>231</v>
      </c>
      <c r="C5" s="194">
        <v>7</v>
      </c>
      <c r="D5" s="119">
        <f t="shared" ref="D5:D37" si="0">C5/C$37*100</f>
        <v>0.19006244909041542</v>
      </c>
      <c r="E5" s="130">
        <v>7</v>
      </c>
      <c r="F5" s="130">
        <v>0</v>
      </c>
      <c r="G5" s="130">
        <v>0</v>
      </c>
      <c r="H5" s="130">
        <v>0</v>
      </c>
    </row>
    <row r="6" spans="1:8" ht="15" customHeight="1">
      <c r="B6" s="195" t="s">
        <v>232</v>
      </c>
      <c r="C6" s="194">
        <v>14</v>
      </c>
      <c r="D6" s="119">
        <f t="shared" si="0"/>
        <v>0.38012489818083084</v>
      </c>
      <c r="E6" s="130">
        <v>13</v>
      </c>
      <c r="F6" s="130">
        <v>1</v>
      </c>
      <c r="G6" s="130">
        <v>0</v>
      </c>
      <c r="H6" s="130">
        <v>0</v>
      </c>
    </row>
    <row r="7" spans="1:8" ht="24">
      <c r="B7" s="195" t="s">
        <v>233</v>
      </c>
      <c r="C7" s="194">
        <v>22</v>
      </c>
      <c r="D7" s="119">
        <f t="shared" si="0"/>
        <v>0.59733912571273418</v>
      </c>
      <c r="E7" s="130">
        <v>22</v>
      </c>
      <c r="F7" s="130">
        <v>0</v>
      </c>
      <c r="G7" s="130">
        <v>0</v>
      </c>
      <c r="H7" s="130">
        <v>0</v>
      </c>
    </row>
    <row r="8" spans="1:8" ht="24">
      <c r="B8" s="195" t="s">
        <v>587</v>
      </c>
      <c r="C8" s="194">
        <v>9</v>
      </c>
      <c r="D8" s="119">
        <f t="shared" si="0"/>
        <v>0.24436600597339125</v>
      </c>
      <c r="E8" s="130">
        <v>9</v>
      </c>
      <c r="F8" s="130">
        <v>0</v>
      </c>
      <c r="G8" s="130">
        <v>0</v>
      </c>
      <c r="H8" s="130">
        <v>0</v>
      </c>
    </row>
    <row r="9" spans="1:8" ht="24">
      <c r="B9" s="195" t="s">
        <v>234</v>
      </c>
      <c r="C9" s="194">
        <v>419</v>
      </c>
      <c r="D9" s="119">
        <f t="shared" si="0"/>
        <v>11.376595166983437</v>
      </c>
      <c r="E9" s="130">
        <v>419</v>
      </c>
      <c r="F9" s="130">
        <v>0</v>
      </c>
      <c r="G9" s="130">
        <v>0</v>
      </c>
      <c r="H9" s="130">
        <v>0</v>
      </c>
    </row>
    <row r="10" spans="1:8" ht="24">
      <c r="B10" s="195" t="s">
        <v>235</v>
      </c>
      <c r="C10" s="194">
        <v>40</v>
      </c>
      <c r="D10" s="119">
        <f t="shared" si="0"/>
        <v>1.0860711376595167</v>
      </c>
      <c r="E10" s="130">
        <v>40</v>
      </c>
      <c r="F10" s="130">
        <v>0</v>
      </c>
      <c r="G10" s="130">
        <v>0</v>
      </c>
      <c r="H10" s="130">
        <v>0</v>
      </c>
    </row>
    <row r="11" spans="1:8" ht="36">
      <c r="B11" s="195" t="s">
        <v>236</v>
      </c>
      <c r="C11" s="194">
        <v>6</v>
      </c>
      <c r="D11" s="119">
        <f t="shared" si="0"/>
        <v>0.1629106706489275</v>
      </c>
      <c r="E11" s="130">
        <v>6</v>
      </c>
      <c r="F11" s="130">
        <v>0</v>
      </c>
      <c r="G11" s="130">
        <v>0</v>
      </c>
      <c r="H11" s="130">
        <v>0</v>
      </c>
    </row>
    <row r="12" spans="1:8" ht="24">
      <c r="B12" s="195" t="s">
        <v>237</v>
      </c>
      <c r="C12" s="194">
        <v>69</v>
      </c>
      <c r="D12" s="119">
        <f t="shared" si="0"/>
        <v>1.8734727124626662</v>
      </c>
      <c r="E12" s="130">
        <v>69</v>
      </c>
      <c r="F12" s="130">
        <v>0</v>
      </c>
      <c r="G12" s="130">
        <v>0</v>
      </c>
      <c r="H12" s="130">
        <v>0</v>
      </c>
    </row>
    <row r="13" spans="1:8" ht="24">
      <c r="B13" s="195" t="s">
        <v>238</v>
      </c>
      <c r="C13" s="194">
        <v>18</v>
      </c>
      <c r="D13" s="119">
        <f t="shared" si="0"/>
        <v>0.48873201194678251</v>
      </c>
      <c r="E13" s="130">
        <v>18</v>
      </c>
      <c r="F13" s="130">
        <v>0</v>
      </c>
      <c r="G13" s="130">
        <v>0</v>
      </c>
      <c r="H13" s="130">
        <v>0</v>
      </c>
    </row>
    <row r="14" spans="1:8" ht="24">
      <c r="B14" s="195" t="s">
        <v>239</v>
      </c>
      <c r="C14" s="194">
        <v>15</v>
      </c>
      <c r="D14" s="119">
        <f t="shared" si="0"/>
        <v>0.40727667662231876</v>
      </c>
      <c r="E14" s="130">
        <v>15</v>
      </c>
      <c r="F14" s="130">
        <v>0</v>
      </c>
      <c r="G14" s="130">
        <v>0</v>
      </c>
      <c r="H14" s="130">
        <v>0</v>
      </c>
    </row>
    <row r="15" spans="1:8" ht="36">
      <c r="B15" s="195" t="s">
        <v>240</v>
      </c>
      <c r="C15" s="194">
        <v>2</v>
      </c>
      <c r="D15" s="119">
        <f t="shared" si="0"/>
        <v>5.4303556882975834E-2</v>
      </c>
      <c r="E15" s="130">
        <v>2</v>
      </c>
      <c r="F15" s="130">
        <v>0</v>
      </c>
      <c r="G15" s="130">
        <v>0</v>
      </c>
      <c r="H15" s="130">
        <v>0</v>
      </c>
    </row>
    <row r="16" spans="1:8" ht="23.25" customHeight="1">
      <c r="B16" s="195" t="s">
        <v>241</v>
      </c>
      <c r="C16" s="194">
        <v>1213</v>
      </c>
      <c r="D16" s="119">
        <f t="shared" si="0"/>
        <v>32.93510724952484</v>
      </c>
      <c r="E16" s="130">
        <v>1211</v>
      </c>
      <c r="F16" s="130">
        <v>2</v>
      </c>
      <c r="G16" s="130">
        <v>0</v>
      </c>
      <c r="H16" s="130">
        <v>0</v>
      </c>
    </row>
    <row r="17" spans="2:8" ht="24">
      <c r="B17" s="195" t="s">
        <v>242</v>
      </c>
      <c r="C17" s="194">
        <v>62</v>
      </c>
      <c r="D17" s="119">
        <f t="shared" si="0"/>
        <v>1.683410263372251</v>
      </c>
      <c r="E17" s="130">
        <v>62</v>
      </c>
      <c r="F17" s="130">
        <v>0</v>
      </c>
      <c r="G17" s="130">
        <v>0</v>
      </c>
      <c r="H17" s="130">
        <v>0</v>
      </c>
    </row>
    <row r="18" spans="2:8" ht="24">
      <c r="B18" s="195" t="s">
        <v>243</v>
      </c>
      <c r="C18" s="194">
        <v>48</v>
      </c>
      <c r="D18" s="119">
        <f t="shared" si="0"/>
        <v>1.30328536519142</v>
      </c>
      <c r="E18" s="130">
        <v>47</v>
      </c>
      <c r="F18" s="130">
        <v>0</v>
      </c>
      <c r="G18" s="130">
        <v>1</v>
      </c>
      <c r="H18" s="130">
        <v>0</v>
      </c>
    </row>
    <row r="19" spans="2:8">
      <c r="B19" s="195" t="s">
        <v>244</v>
      </c>
      <c r="C19" s="194">
        <v>4</v>
      </c>
      <c r="D19" s="119">
        <f t="shared" si="0"/>
        <v>0.10860711376595167</v>
      </c>
      <c r="E19" s="130">
        <v>4</v>
      </c>
      <c r="F19" s="130">
        <v>0</v>
      </c>
      <c r="G19" s="130">
        <v>0</v>
      </c>
      <c r="H19" s="130">
        <v>0</v>
      </c>
    </row>
    <row r="20" spans="2:8" ht="25.5" customHeight="1">
      <c r="B20" s="195" t="s">
        <v>245</v>
      </c>
      <c r="C20" s="194">
        <v>11</v>
      </c>
      <c r="D20" s="119">
        <f t="shared" si="0"/>
        <v>0.29866956285636709</v>
      </c>
      <c r="E20" s="130">
        <v>11</v>
      </c>
      <c r="F20" s="130">
        <v>0</v>
      </c>
      <c r="G20" s="130">
        <v>0</v>
      </c>
      <c r="H20" s="130">
        <v>0</v>
      </c>
    </row>
    <row r="21" spans="2:8" ht="24">
      <c r="B21" s="195" t="s">
        <v>246</v>
      </c>
      <c r="C21" s="194">
        <v>9</v>
      </c>
      <c r="D21" s="119">
        <f t="shared" si="0"/>
        <v>0.24436600597339125</v>
      </c>
      <c r="E21" s="130">
        <v>9</v>
      </c>
      <c r="F21" s="130">
        <v>0</v>
      </c>
      <c r="G21" s="130">
        <v>0</v>
      </c>
      <c r="H21" s="130">
        <v>0</v>
      </c>
    </row>
    <row r="22" spans="2:8" ht="24">
      <c r="B22" s="195" t="s">
        <v>247</v>
      </c>
      <c r="C22" s="194">
        <v>5</v>
      </c>
      <c r="D22" s="119">
        <f t="shared" si="0"/>
        <v>0.13575889220743959</v>
      </c>
      <c r="E22" s="130">
        <v>5</v>
      </c>
      <c r="F22" s="130">
        <v>0</v>
      </c>
      <c r="G22" s="130">
        <v>0</v>
      </c>
      <c r="H22" s="130">
        <v>0</v>
      </c>
    </row>
    <row r="23" spans="2:8" ht="36">
      <c r="B23" s="195" t="s">
        <v>248</v>
      </c>
      <c r="C23" s="194">
        <v>43</v>
      </c>
      <c r="D23" s="119">
        <f t="shared" si="0"/>
        <v>1.1675264729839805</v>
      </c>
      <c r="E23" s="130">
        <v>43</v>
      </c>
      <c r="F23" s="130">
        <v>0</v>
      </c>
      <c r="G23" s="130">
        <v>0</v>
      </c>
      <c r="H23" s="130">
        <v>0</v>
      </c>
    </row>
    <row r="24" spans="2:8" ht="24">
      <c r="B24" s="195" t="s">
        <v>249</v>
      </c>
      <c r="C24" s="194">
        <v>323</v>
      </c>
      <c r="D24" s="119">
        <f t="shared" si="0"/>
        <v>8.7700244366005968</v>
      </c>
      <c r="E24" s="130">
        <v>323</v>
      </c>
      <c r="F24" s="130">
        <v>0</v>
      </c>
      <c r="G24" s="130">
        <v>0</v>
      </c>
      <c r="H24" s="130">
        <v>0</v>
      </c>
    </row>
    <row r="25" spans="2:8" ht="24">
      <c r="B25" s="195" t="s">
        <v>250</v>
      </c>
      <c r="C25" s="194">
        <v>61</v>
      </c>
      <c r="D25" s="119">
        <f t="shared" si="0"/>
        <v>1.6562584849307629</v>
      </c>
      <c r="E25" s="130">
        <v>61</v>
      </c>
      <c r="F25" s="130">
        <v>0</v>
      </c>
      <c r="G25" s="130">
        <v>0</v>
      </c>
      <c r="H25" s="130">
        <v>0</v>
      </c>
    </row>
    <row r="26" spans="2:8" ht="24">
      <c r="B26" s="195" t="s">
        <v>251</v>
      </c>
      <c r="C26" s="194">
        <v>106</v>
      </c>
      <c r="D26" s="119">
        <f t="shared" si="0"/>
        <v>2.8780885147977191</v>
      </c>
      <c r="E26" s="130">
        <v>105</v>
      </c>
      <c r="F26" s="130">
        <v>1</v>
      </c>
      <c r="G26" s="130">
        <v>0</v>
      </c>
      <c r="H26" s="130">
        <v>0</v>
      </c>
    </row>
    <row r="27" spans="2:8" ht="24">
      <c r="B27" s="195" t="s">
        <v>588</v>
      </c>
      <c r="C27" s="194">
        <v>9</v>
      </c>
      <c r="D27" s="119">
        <f t="shared" si="0"/>
        <v>0.24436600597339125</v>
      </c>
      <c r="E27" s="130">
        <v>9</v>
      </c>
      <c r="F27" s="130">
        <v>0</v>
      </c>
      <c r="G27" s="130">
        <v>0</v>
      </c>
      <c r="H27" s="130">
        <v>0</v>
      </c>
    </row>
    <row r="28" spans="2:8">
      <c r="B28" s="195" t="s">
        <v>252</v>
      </c>
      <c r="C28" s="194">
        <v>714</v>
      </c>
      <c r="D28" s="119">
        <f t="shared" si="0"/>
        <v>19.386369807222373</v>
      </c>
      <c r="E28" s="130">
        <v>712</v>
      </c>
      <c r="F28" s="130">
        <v>1</v>
      </c>
      <c r="G28" s="130">
        <v>0</v>
      </c>
      <c r="H28" s="130">
        <v>1</v>
      </c>
    </row>
    <row r="29" spans="2:8">
      <c r="B29" s="195" t="s">
        <v>253</v>
      </c>
      <c r="C29" s="194">
        <v>17</v>
      </c>
      <c r="D29" s="119">
        <f t="shared" si="0"/>
        <v>0.46158023350529459</v>
      </c>
      <c r="E29" s="130">
        <v>17</v>
      </c>
      <c r="F29" s="130">
        <v>0</v>
      </c>
      <c r="G29" s="130">
        <v>0</v>
      </c>
      <c r="H29" s="130">
        <v>0</v>
      </c>
    </row>
    <row r="30" spans="2:8">
      <c r="B30" s="195" t="s">
        <v>254</v>
      </c>
      <c r="C30" s="194">
        <v>13</v>
      </c>
      <c r="D30" s="119">
        <f t="shared" si="0"/>
        <v>0.35297311973934292</v>
      </c>
      <c r="E30" s="130">
        <v>13</v>
      </c>
      <c r="F30" s="130">
        <v>0</v>
      </c>
      <c r="G30" s="130">
        <v>0</v>
      </c>
      <c r="H30" s="130">
        <v>0</v>
      </c>
    </row>
    <row r="31" spans="2:8">
      <c r="B31" s="195" t="s">
        <v>255</v>
      </c>
      <c r="C31" s="194">
        <v>2</v>
      </c>
      <c r="D31" s="119">
        <f t="shared" si="0"/>
        <v>5.4303556882975834E-2</v>
      </c>
      <c r="E31" s="130">
        <v>2</v>
      </c>
      <c r="F31" s="130">
        <v>0</v>
      </c>
      <c r="G31" s="130">
        <v>0</v>
      </c>
      <c r="H31" s="130">
        <v>0</v>
      </c>
    </row>
    <row r="32" spans="2:8">
      <c r="B32" s="195" t="s">
        <v>256</v>
      </c>
      <c r="C32" s="194">
        <v>33</v>
      </c>
      <c r="D32" s="119">
        <f t="shared" si="0"/>
        <v>0.89600868856910121</v>
      </c>
      <c r="E32" s="130">
        <v>33</v>
      </c>
      <c r="F32" s="130">
        <v>0</v>
      </c>
      <c r="G32" s="130">
        <v>0</v>
      </c>
      <c r="H32" s="130">
        <v>0</v>
      </c>
    </row>
    <row r="33" spans="2:8">
      <c r="B33" s="195" t="s">
        <v>257</v>
      </c>
      <c r="C33" s="194">
        <v>267</v>
      </c>
      <c r="D33" s="119">
        <f t="shared" si="0"/>
        <v>7.2495248438772739</v>
      </c>
      <c r="E33" s="130">
        <v>266</v>
      </c>
      <c r="F33" s="130">
        <v>1</v>
      </c>
      <c r="G33" s="130">
        <v>0</v>
      </c>
      <c r="H33" s="130">
        <v>0</v>
      </c>
    </row>
    <row r="34" spans="2:8" ht="36">
      <c r="B34" s="195" t="s">
        <v>258</v>
      </c>
      <c r="C34" s="194">
        <v>39</v>
      </c>
      <c r="D34" s="119">
        <f t="shared" si="0"/>
        <v>1.0589193592180288</v>
      </c>
      <c r="E34" s="130">
        <v>39</v>
      </c>
      <c r="F34" s="130">
        <v>0</v>
      </c>
      <c r="G34" s="130">
        <v>0</v>
      </c>
      <c r="H34" s="130">
        <v>0</v>
      </c>
    </row>
    <row r="35" spans="2:8">
      <c r="B35" s="195" t="s">
        <v>259</v>
      </c>
      <c r="C35" s="194">
        <v>53</v>
      </c>
      <c r="D35" s="119">
        <f t="shared" si="0"/>
        <v>1.4390442573988595</v>
      </c>
      <c r="E35" s="130">
        <v>50</v>
      </c>
      <c r="F35" s="130">
        <v>1</v>
      </c>
      <c r="G35" s="130">
        <v>0</v>
      </c>
      <c r="H35" s="130">
        <v>2</v>
      </c>
    </row>
    <row r="36" spans="2:8" ht="24">
      <c r="B36" s="195" t="s">
        <v>260</v>
      </c>
      <c r="C36" s="194">
        <v>26</v>
      </c>
      <c r="D36" s="119">
        <f t="shared" si="0"/>
        <v>0.70594623947868584</v>
      </c>
      <c r="E36" s="130">
        <v>26</v>
      </c>
      <c r="F36" s="130">
        <v>0</v>
      </c>
      <c r="G36" s="130">
        <v>0</v>
      </c>
      <c r="H36" s="130">
        <v>0</v>
      </c>
    </row>
    <row r="37" spans="2:8">
      <c r="B37" s="131" t="s">
        <v>446</v>
      </c>
      <c r="C37" s="121">
        <v>3683</v>
      </c>
      <c r="D37" s="122">
        <f t="shared" si="0"/>
        <v>100</v>
      </c>
      <c r="E37" s="121">
        <v>3672</v>
      </c>
      <c r="F37" s="132">
        <v>7</v>
      </c>
      <c r="G37" s="132">
        <v>1</v>
      </c>
      <c r="H37" s="132">
        <v>3</v>
      </c>
    </row>
  </sheetData>
  <mergeCells count="1">
    <mergeCell ref="B2: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B2" sqref="B2:H2"/>
    </sheetView>
  </sheetViews>
  <sheetFormatPr baseColWidth="10" defaultRowHeight="15"/>
  <cols>
    <col min="2" max="2" width="36.7109375" customWidth="1"/>
  </cols>
  <sheetData>
    <row r="1" spans="1:8">
      <c r="B1" s="5"/>
      <c r="C1" s="5"/>
      <c r="D1" s="5"/>
      <c r="E1" s="5"/>
      <c r="F1" s="5"/>
      <c r="G1" s="5"/>
      <c r="H1" s="5"/>
    </row>
    <row r="2" spans="1:8" ht="15" customHeight="1">
      <c r="A2" s="162"/>
      <c r="B2" s="318" t="s">
        <v>500</v>
      </c>
      <c r="C2" s="319"/>
      <c r="D2" s="319"/>
      <c r="E2" s="319"/>
      <c r="F2" s="319"/>
      <c r="G2" s="319"/>
      <c r="H2" s="320"/>
    </row>
    <row r="3" spans="1:8">
      <c r="B3" s="125" t="s">
        <v>501</v>
      </c>
      <c r="C3" s="134" t="s">
        <v>420</v>
      </c>
      <c r="D3" s="97" t="s">
        <v>421</v>
      </c>
      <c r="E3" s="36" t="s">
        <v>1</v>
      </c>
      <c r="F3" s="36" t="s">
        <v>2</v>
      </c>
      <c r="G3" s="36" t="s">
        <v>3</v>
      </c>
      <c r="H3" s="135" t="s">
        <v>4</v>
      </c>
    </row>
    <row r="4" spans="1:8" ht="15.75" customHeight="1">
      <c r="B4" s="198" t="s">
        <v>261</v>
      </c>
      <c r="C4" s="197">
        <v>85</v>
      </c>
      <c r="D4" s="119">
        <f>C4/C$44*100</f>
        <v>2.3079011675264729</v>
      </c>
      <c r="E4" s="136">
        <v>85</v>
      </c>
      <c r="F4" s="136">
        <v>0</v>
      </c>
      <c r="G4" s="136">
        <v>0</v>
      </c>
      <c r="H4" s="136">
        <v>0</v>
      </c>
    </row>
    <row r="5" spans="1:8">
      <c r="B5" s="198" t="s">
        <v>262</v>
      </c>
      <c r="C5" s="197">
        <v>2</v>
      </c>
      <c r="D5" s="119">
        <f t="shared" ref="D5:D43" si="0">C5/C$44*100</f>
        <v>5.4303556882975834E-2</v>
      </c>
      <c r="E5" s="136">
        <v>2</v>
      </c>
      <c r="F5" s="136">
        <v>0</v>
      </c>
      <c r="G5" s="136">
        <v>0</v>
      </c>
      <c r="H5" s="136">
        <v>0</v>
      </c>
    </row>
    <row r="6" spans="1:8" ht="24">
      <c r="B6" s="198" t="s">
        <v>263</v>
      </c>
      <c r="C6" s="197">
        <v>1</v>
      </c>
      <c r="D6" s="119">
        <f t="shared" si="0"/>
        <v>2.7151778441487917E-2</v>
      </c>
      <c r="E6" s="136">
        <v>1</v>
      </c>
      <c r="F6" s="136">
        <v>0</v>
      </c>
      <c r="G6" s="136">
        <v>0</v>
      </c>
      <c r="H6" s="136">
        <v>0</v>
      </c>
    </row>
    <row r="7" spans="1:8" ht="24">
      <c r="B7" s="198" t="s">
        <v>264</v>
      </c>
      <c r="C7" s="197">
        <v>11</v>
      </c>
      <c r="D7" s="119">
        <f t="shared" si="0"/>
        <v>0.29866956285636709</v>
      </c>
      <c r="E7" s="136">
        <v>11</v>
      </c>
      <c r="F7" s="136">
        <v>0</v>
      </c>
      <c r="G7" s="136">
        <v>0</v>
      </c>
      <c r="H7" s="136">
        <v>0</v>
      </c>
    </row>
    <row r="8" spans="1:8" ht="24" customHeight="1">
      <c r="B8" s="198" t="s">
        <v>265</v>
      </c>
      <c r="C8" s="197">
        <v>10</v>
      </c>
      <c r="D8" s="119">
        <f t="shared" si="0"/>
        <v>0.27151778441487917</v>
      </c>
      <c r="E8" s="136">
        <v>10</v>
      </c>
      <c r="F8" s="136">
        <v>0</v>
      </c>
      <c r="G8" s="136">
        <v>0</v>
      </c>
      <c r="H8" s="136">
        <v>0</v>
      </c>
    </row>
    <row r="9" spans="1:8" ht="25.5" customHeight="1">
      <c r="B9" s="198" t="s">
        <v>266</v>
      </c>
      <c r="C9" s="197">
        <v>1</v>
      </c>
      <c r="D9" s="119">
        <f t="shared" si="0"/>
        <v>2.7151778441487917E-2</v>
      </c>
      <c r="E9" s="136">
        <v>1</v>
      </c>
      <c r="F9" s="136">
        <v>0</v>
      </c>
      <c r="G9" s="136">
        <v>0</v>
      </c>
      <c r="H9" s="136">
        <v>0</v>
      </c>
    </row>
    <row r="10" spans="1:8" ht="24">
      <c r="B10" s="198" t="s">
        <v>267</v>
      </c>
      <c r="C10" s="197">
        <v>17</v>
      </c>
      <c r="D10" s="119">
        <f t="shared" si="0"/>
        <v>0.46158023350529459</v>
      </c>
      <c r="E10" s="136">
        <v>17</v>
      </c>
      <c r="F10" s="136">
        <v>0</v>
      </c>
      <c r="G10" s="136">
        <v>0</v>
      </c>
      <c r="H10" s="136">
        <v>0</v>
      </c>
    </row>
    <row r="11" spans="1:8" ht="24">
      <c r="B11" s="198" t="s">
        <v>268</v>
      </c>
      <c r="C11" s="197">
        <v>9</v>
      </c>
      <c r="D11" s="119">
        <f t="shared" si="0"/>
        <v>0.24436600597339125</v>
      </c>
      <c r="E11" s="136">
        <v>9</v>
      </c>
      <c r="F11" s="136">
        <v>0</v>
      </c>
      <c r="G11" s="136">
        <v>0</v>
      </c>
      <c r="H11" s="136">
        <v>0</v>
      </c>
    </row>
    <row r="12" spans="1:8" ht="24">
      <c r="B12" s="198" t="s">
        <v>269</v>
      </c>
      <c r="C12" s="197">
        <v>7</v>
      </c>
      <c r="D12" s="119">
        <f t="shared" si="0"/>
        <v>0.19006244909041542</v>
      </c>
      <c r="E12" s="136">
        <v>7</v>
      </c>
      <c r="F12" s="136">
        <v>0</v>
      </c>
      <c r="G12" s="136">
        <v>0</v>
      </c>
      <c r="H12" s="136">
        <v>0</v>
      </c>
    </row>
    <row r="13" spans="1:8" ht="26.25" customHeight="1">
      <c r="B13" s="198" t="s">
        <v>270</v>
      </c>
      <c r="C13" s="197">
        <v>21</v>
      </c>
      <c r="D13" s="119">
        <f t="shared" si="0"/>
        <v>0.5701873472712462</v>
      </c>
      <c r="E13" s="136">
        <v>21</v>
      </c>
      <c r="F13" s="136">
        <v>0</v>
      </c>
      <c r="G13" s="136">
        <v>0</v>
      </c>
      <c r="H13" s="136">
        <v>0</v>
      </c>
    </row>
    <row r="14" spans="1:8" ht="36">
      <c r="B14" s="198" t="s">
        <v>271</v>
      </c>
      <c r="C14" s="197">
        <v>63</v>
      </c>
      <c r="D14" s="119">
        <f t="shared" si="0"/>
        <v>1.7105620418137388</v>
      </c>
      <c r="E14" s="136">
        <v>63</v>
      </c>
      <c r="F14" s="136">
        <v>0</v>
      </c>
      <c r="G14" s="136">
        <v>0</v>
      </c>
      <c r="H14" s="136">
        <v>0</v>
      </c>
    </row>
    <row r="15" spans="1:8" ht="36">
      <c r="B15" s="198" t="s">
        <v>272</v>
      </c>
      <c r="C15" s="197">
        <v>20</v>
      </c>
      <c r="D15" s="119">
        <f t="shared" si="0"/>
        <v>0.54303556882975834</v>
      </c>
      <c r="E15" s="136">
        <v>20</v>
      </c>
      <c r="F15" s="136">
        <v>0</v>
      </c>
      <c r="G15" s="136">
        <v>0</v>
      </c>
      <c r="H15" s="136">
        <v>0</v>
      </c>
    </row>
    <row r="16" spans="1:8" ht="24">
      <c r="B16" s="198" t="s">
        <v>273</v>
      </c>
      <c r="C16" s="197">
        <v>45</v>
      </c>
      <c r="D16" s="119">
        <f t="shared" si="0"/>
        <v>1.2218300298669562</v>
      </c>
      <c r="E16" s="136">
        <v>45</v>
      </c>
      <c r="F16" s="136">
        <v>0</v>
      </c>
      <c r="G16" s="136">
        <v>0</v>
      </c>
      <c r="H16" s="136">
        <v>0</v>
      </c>
    </row>
    <row r="17" spans="1:8" ht="24">
      <c r="B17" s="198" t="s">
        <v>274</v>
      </c>
      <c r="C17" s="197">
        <v>8</v>
      </c>
      <c r="D17" s="119">
        <f t="shared" si="0"/>
        <v>0.21721422753190334</v>
      </c>
      <c r="E17" s="136">
        <v>8</v>
      </c>
      <c r="F17" s="136">
        <v>0</v>
      </c>
      <c r="G17" s="136">
        <v>0</v>
      </c>
      <c r="H17" s="136">
        <v>0</v>
      </c>
    </row>
    <row r="18" spans="1:8" ht="48">
      <c r="B18" s="198" t="s">
        <v>275</v>
      </c>
      <c r="C18" s="197">
        <v>19</v>
      </c>
      <c r="D18" s="119">
        <f t="shared" si="0"/>
        <v>0.51588379038827048</v>
      </c>
      <c r="E18" s="136">
        <v>18</v>
      </c>
      <c r="F18" s="136">
        <v>1</v>
      </c>
      <c r="G18" s="136">
        <v>0</v>
      </c>
      <c r="H18" s="136">
        <v>0</v>
      </c>
    </row>
    <row r="19" spans="1:8" ht="40.5" customHeight="1">
      <c r="B19" s="198" t="s">
        <v>276</v>
      </c>
      <c r="C19" s="197">
        <v>69</v>
      </c>
      <c r="D19" s="119">
        <f t="shared" si="0"/>
        <v>1.8734727124626662</v>
      </c>
      <c r="E19" s="136">
        <v>69</v>
      </c>
      <c r="F19" s="136">
        <v>0</v>
      </c>
      <c r="G19" s="136">
        <v>0</v>
      </c>
      <c r="H19" s="136">
        <v>0</v>
      </c>
    </row>
    <row r="20" spans="1:8" ht="48">
      <c r="B20" s="198" t="s">
        <v>277</v>
      </c>
      <c r="C20" s="197">
        <v>186</v>
      </c>
      <c r="D20" s="119">
        <f t="shared" si="0"/>
        <v>5.0502307901167525</v>
      </c>
      <c r="E20" s="136">
        <v>185</v>
      </c>
      <c r="F20" s="136">
        <v>1</v>
      </c>
      <c r="G20" s="136">
        <v>0</v>
      </c>
      <c r="H20" s="136">
        <v>0</v>
      </c>
    </row>
    <row r="21" spans="1:8" ht="36">
      <c r="A21" s="191"/>
      <c r="B21" s="198" t="s">
        <v>278</v>
      </c>
      <c r="C21" s="197">
        <v>170</v>
      </c>
      <c r="D21" s="119">
        <f t="shared" si="0"/>
        <v>4.6158023350529458</v>
      </c>
      <c r="E21" s="136">
        <v>170</v>
      </c>
      <c r="F21" s="136">
        <v>0</v>
      </c>
      <c r="G21" s="136">
        <v>0</v>
      </c>
      <c r="H21" s="136">
        <v>0</v>
      </c>
    </row>
    <row r="22" spans="1:8" ht="24">
      <c r="A22" s="191"/>
      <c r="B22" s="198" t="s">
        <v>279</v>
      </c>
      <c r="C22" s="197">
        <v>10</v>
      </c>
      <c r="D22" s="119">
        <f t="shared" si="0"/>
        <v>0.27151778441487917</v>
      </c>
      <c r="E22" s="136">
        <v>10</v>
      </c>
      <c r="F22" s="136">
        <v>0</v>
      </c>
      <c r="G22" s="136">
        <v>0</v>
      </c>
      <c r="H22" s="136">
        <v>0</v>
      </c>
    </row>
    <row r="23" spans="1:8" ht="24">
      <c r="A23" s="191"/>
      <c r="B23" s="198" t="s">
        <v>280</v>
      </c>
      <c r="C23" s="197">
        <v>24</v>
      </c>
      <c r="D23" s="119">
        <f t="shared" si="0"/>
        <v>0.65164268259571001</v>
      </c>
      <c r="E23" s="136">
        <v>24</v>
      </c>
      <c r="F23" s="136">
        <v>0</v>
      </c>
      <c r="G23" s="136">
        <v>0</v>
      </c>
      <c r="H23" s="136">
        <v>0</v>
      </c>
    </row>
    <row r="24" spans="1:8" ht="12" customHeight="1">
      <c r="A24" s="191"/>
      <c r="B24" s="198" t="s">
        <v>281</v>
      </c>
      <c r="C24" s="197">
        <v>211</v>
      </c>
      <c r="D24" s="119">
        <f t="shared" si="0"/>
        <v>5.7290252511539501</v>
      </c>
      <c r="E24" s="136">
        <v>209</v>
      </c>
      <c r="F24" s="136">
        <v>1</v>
      </c>
      <c r="G24" s="136">
        <v>0</v>
      </c>
      <c r="H24" s="136">
        <v>1</v>
      </c>
    </row>
    <row r="25" spans="1:8" ht="24">
      <c r="A25" s="191"/>
      <c r="B25" s="198" t="s">
        <v>282</v>
      </c>
      <c r="C25" s="197">
        <v>498</v>
      </c>
      <c r="D25" s="119">
        <f t="shared" si="0"/>
        <v>13.521585663860982</v>
      </c>
      <c r="E25" s="136">
        <v>497</v>
      </c>
      <c r="F25" s="136">
        <v>1</v>
      </c>
      <c r="G25" s="136">
        <v>0</v>
      </c>
      <c r="H25" s="136">
        <v>0</v>
      </c>
    </row>
    <row r="26" spans="1:8" ht="24">
      <c r="A26" s="160"/>
      <c r="B26" s="198" t="s">
        <v>283</v>
      </c>
      <c r="C26" s="197">
        <v>21</v>
      </c>
      <c r="D26" s="119">
        <f t="shared" si="0"/>
        <v>0.5701873472712462</v>
      </c>
      <c r="E26" s="136">
        <v>21</v>
      </c>
      <c r="F26" s="136">
        <v>0</v>
      </c>
      <c r="G26" s="136">
        <v>0</v>
      </c>
      <c r="H26" s="136">
        <v>0</v>
      </c>
    </row>
    <row r="27" spans="1:8">
      <c r="A27" s="160"/>
      <c r="B27" s="198" t="s">
        <v>284</v>
      </c>
      <c r="C27" s="197">
        <v>10</v>
      </c>
      <c r="D27" s="119">
        <f t="shared" si="0"/>
        <v>0.27151778441487917</v>
      </c>
      <c r="E27" s="136">
        <v>10</v>
      </c>
      <c r="F27" s="136">
        <v>0</v>
      </c>
      <c r="G27" s="136">
        <v>0</v>
      </c>
      <c r="H27" s="136">
        <v>0</v>
      </c>
    </row>
    <row r="28" spans="1:8">
      <c r="A28" s="191"/>
      <c r="B28" s="198" t="s">
        <v>285</v>
      </c>
      <c r="C28" s="197">
        <v>13</v>
      </c>
      <c r="D28" s="119">
        <f t="shared" si="0"/>
        <v>0.35297311973934292</v>
      </c>
      <c r="E28" s="136">
        <v>13</v>
      </c>
      <c r="F28" s="136">
        <v>0</v>
      </c>
      <c r="G28" s="136">
        <v>0</v>
      </c>
      <c r="H28" s="136">
        <v>0</v>
      </c>
    </row>
    <row r="29" spans="1:8" ht="24">
      <c r="A29" s="191"/>
      <c r="B29" s="198" t="s">
        <v>286</v>
      </c>
      <c r="C29" s="197">
        <v>40</v>
      </c>
      <c r="D29" s="119">
        <f t="shared" si="0"/>
        <v>1.0860711376595167</v>
      </c>
      <c r="E29" s="136">
        <v>39</v>
      </c>
      <c r="F29" s="136">
        <v>1</v>
      </c>
      <c r="G29" s="136">
        <v>0</v>
      </c>
      <c r="H29" s="136">
        <v>0</v>
      </c>
    </row>
    <row r="30" spans="1:8" ht="24">
      <c r="A30" s="191"/>
      <c r="B30" s="198" t="s">
        <v>287</v>
      </c>
      <c r="C30" s="197">
        <v>651</v>
      </c>
      <c r="D30" s="119">
        <f t="shared" si="0"/>
        <v>17.675807765408635</v>
      </c>
      <c r="E30" s="136">
        <v>651</v>
      </c>
      <c r="F30" s="136">
        <v>0</v>
      </c>
      <c r="G30" s="136">
        <v>0</v>
      </c>
      <c r="H30" s="136">
        <v>0</v>
      </c>
    </row>
    <row r="31" spans="1:8" ht="24">
      <c r="A31" s="191"/>
      <c r="B31" s="198" t="s">
        <v>288</v>
      </c>
      <c r="C31" s="197">
        <v>57</v>
      </c>
      <c r="D31" s="119">
        <f t="shared" si="0"/>
        <v>1.5476513711648112</v>
      </c>
      <c r="E31" s="136">
        <v>57</v>
      </c>
      <c r="F31" s="136">
        <v>0</v>
      </c>
      <c r="G31" s="136">
        <v>0</v>
      </c>
      <c r="H31" s="136">
        <v>0</v>
      </c>
    </row>
    <row r="32" spans="1:8">
      <c r="A32" s="191"/>
      <c r="B32" s="198" t="s">
        <v>289</v>
      </c>
      <c r="C32" s="197">
        <v>607</v>
      </c>
      <c r="D32" s="119">
        <f t="shared" si="0"/>
        <v>16.481129513983166</v>
      </c>
      <c r="E32" s="136">
        <v>607</v>
      </c>
      <c r="F32" s="136">
        <v>0</v>
      </c>
      <c r="G32" s="136">
        <v>0</v>
      </c>
      <c r="H32" s="136">
        <v>0</v>
      </c>
    </row>
    <row r="33" spans="1:8">
      <c r="A33" s="191"/>
      <c r="B33" s="198" t="s">
        <v>290</v>
      </c>
      <c r="C33" s="197">
        <v>142</v>
      </c>
      <c r="D33" s="119">
        <f t="shared" si="0"/>
        <v>3.8555525386912843</v>
      </c>
      <c r="E33" s="136">
        <v>142</v>
      </c>
      <c r="F33" s="136">
        <v>0</v>
      </c>
      <c r="G33" s="136">
        <v>0</v>
      </c>
      <c r="H33" s="136">
        <v>0</v>
      </c>
    </row>
    <row r="34" spans="1:8">
      <c r="A34" s="191"/>
      <c r="B34" s="198" t="s">
        <v>291</v>
      </c>
      <c r="C34" s="197">
        <v>164</v>
      </c>
      <c r="D34" s="119">
        <f t="shared" si="0"/>
        <v>4.4528916644040182</v>
      </c>
      <c r="E34" s="136">
        <v>164</v>
      </c>
      <c r="F34" s="136">
        <v>0</v>
      </c>
      <c r="G34" s="136">
        <v>0</v>
      </c>
      <c r="H34" s="136">
        <v>0</v>
      </c>
    </row>
    <row r="35" spans="1:8">
      <c r="A35" s="191"/>
      <c r="B35" s="198" t="s">
        <v>292</v>
      </c>
      <c r="C35" s="197">
        <v>144</v>
      </c>
      <c r="D35" s="119">
        <f t="shared" si="0"/>
        <v>3.9098560955742601</v>
      </c>
      <c r="E35" s="136">
        <v>144</v>
      </c>
      <c r="F35" s="136">
        <v>0</v>
      </c>
      <c r="G35" s="136">
        <v>0</v>
      </c>
      <c r="H35" s="136">
        <v>0</v>
      </c>
    </row>
    <row r="36" spans="1:8" ht="24">
      <c r="A36" s="191"/>
      <c r="B36" s="198" t="s">
        <v>293</v>
      </c>
      <c r="C36" s="197">
        <v>172</v>
      </c>
      <c r="D36" s="119">
        <f t="shared" si="0"/>
        <v>4.670105891935922</v>
      </c>
      <c r="E36" s="136">
        <v>172</v>
      </c>
      <c r="F36" s="136">
        <v>0</v>
      </c>
      <c r="G36" s="136">
        <v>0</v>
      </c>
      <c r="H36" s="136">
        <v>0</v>
      </c>
    </row>
    <row r="37" spans="1:8" ht="24">
      <c r="A37" s="191"/>
      <c r="B37" s="198" t="s">
        <v>294</v>
      </c>
      <c r="C37" s="197">
        <v>76</v>
      </c>
      <c r="D37" s="119">
        <f t="shared" si="0"/>
        <v>2.0635351615530819</v>
      </c>
      <c r="E37" s="136">
        <v>76</v>
      </c>
      <c r="F37" s="136">
        <v>0</v>
      </c>
      <c r="G37" s="136">
        <v>0</v>
      </c>
      <c r="H37" s="136">
        <v>0</v>
      </c>
    </row>
    <row r="38" spans="1:8">
      <c r="A38" s="196"/>
      <c r="B38" s="198" t="s">
        <v>295</v>
      </c>
      <c r="C38" s="197">
        <v>9</v>
      </c>
      <c r="D38" s="119">
        <f t="shared" si="0"/>
        <v>0.24436600597339125</v>
      </c>
      <c r="E38" s="136">
        <v>9</v>
      </c>
      <c r="F38" s="136">
        <v>0</v>
      </c>
      <c r="G38" s="136">
        <v>0</v>
      </c>
      <c r="H38" s="136">
        <v>0</v>
      </c>
    </row>
    <row r="39" spans="1:8" ht="48">
      <c r="A39" s="196"/>
      <c r="B39" s="198" t="s">
        <v>527</v>
      </c>
      <c r="C39" s="197">
        <v>1</v>
      </c>
      <c r="D39" s="119">
        <f t="shared" si="0"/>
        <v>2.7151778441487917E-2</v>
      </c>
      <c r="E39" s="136">
        <v>1</v>
      </c>
      <c r="F39" s="136">
        <v>0</v>
      </c>
      <c r="G39" s="136">
        <v>0</v>
      </c>
      <c r="H39" s="136">
        <v>0</v>
      </c>
    </row>
    <row r="40" spans="1:8">
      <c r="B40" s="198" t="s">
        <v>296</v>
      </c>
      <c r="C40" s="197">
        <v>20</v>
      </c>
      <c r="D40" s="119">
        <f t="shared" si="0"/>
        <v>0.54303556882975834</v>
      </c>
      <c r="E40" s="136">
        <v>20</v>
      </c>
      <c r="F40" s="136">
        <v>0</v>
      </c>
      <c r="G40" s="136">
        <v>0</v>
      </c>
      <c r="H40" s="136">
        <v>0</v>
      </c>
    </row>
    <row r="41" spans="1:8" ht="48">
      <c r="B41" s="198" t="s">
        <v>297</v>
      </c>
      <c r="C41" s="197">
        <v>1</v>
      </c>
      <c r="D41" s="119">
        <f t="shared" si="0"/>
        <v>2.7151778441487917E-2</v>
      </c>
      <c r="E41" s="136">
        <v>1</v>
      </c>
      <c r="F41" s="136">
        <v>0</v>
      </c>
      <c r="G41" s="136">
        <v>0</v>
      </c>
      <c r="H41" s="136">
        <v>0</v>
      </c>
    </row>
    <row r="42" spans="1:8" ht="24">
      <c r="B42" s="198" t="s">
        <v>298</v>
      </c>
      <c r="C42" s="197">
        <v>1</v>
      </c>
      <c r="D42" s="119">
        <f t="shared" si="0"/>
        <v>2.7151778441487917E-2</v>
      </c>
      <c r="E42" s="136">
        <v>0</v>
      </c>
      <c r="F42" s="136">
        <v>1</v>
      </c>
      <c r="G42" s="136">
        <v>0</v>
      </c>
      <c r="H42" s="136">
        <v>0</v>
      </c>
    </row>
    <row r="43" spans="1:8" ht="24">
      <c r="B43" s="198" t="s">
        <v>299</v>
      </c>
      <c r="C43" s="197">
        <v>67</v>
      </c>
      <c r="D43" s="119">
        <f t="shared" si="0"/>
        <v>1.8191691555796905</v>
      </c>
      <c r="E43" s="136">
        <v>63</v>
      </c>
      <c r="F43" s="136">
        <v>1</v>
      </c>
      <c r="G43" s="136">
        <v>1</v>
      </c>
      <c r="H43" s="136">
        <v>2</v>
      </c>
    </row>
    <row r="44" spans="1:8">
      <c r="B44" s="155" t="s">
        <v>446</v>
      </c>
      <c r="C44" s="121">
        <v>3683</v>
      </c>
      <c r="D44" s="122">
        <f>C44/C$44*100</f>
        <v>100</v>
      </c>
      <c r="E44" s="121">
        <v>3672</v>
      </c>
      <c r="F44" s="156">
        <v>7</v>
      </c>
      <c r="G44" s="156">
        <v>1</v>
      </c>
      <c r="H44" s="156">
        <v>3</v>
      </c>
    </row>
  </sheetData>
  <mergeCells count="1">
    <mergeCell ref="B2:H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opLeftCell="A100" workbookViewId="0">
      <selection activeCell="B2" sqref="B2:H2"/>
    </sheetView>
  </sheetViews>
  <sheetFormatPr baseColWidth="10" defaultRowHeight="15"/>
  <cols>
    <col min="2" max="2" width="39.140625" customWidth="1"/>
  </cols>
  <sheetData>
    <row r="1" spans="1:8">
      <c r="B1" s="6"/>
      <c r="C1" s="6"/>
      <c r="D1" s="6"/>
      <c r="E1" s="6"/>
      <c r="F1" s="6"/>
      <c r="G1" s="6"/>
      <c r="H1" s="6"/>
    </row>
    <row r="2" spans="1:8" ht="19.5" customHeight="1">
      <c r="A2" s="162"/>
      <c r="B2" s="321" t="s">
        <v>503</v>
      </c>
      <c r="C2" s="322"/>
      <c r="D2" s="322"/>
      <c r="E2" s="322"/>
      <c r="F2" s="322"/>
      <c r="G2" s="322"/>
      <c r="H2" s="323"/>
    </row>
    <row r="3" spans="1:8">
      <c r="B3" s="205" t="s">
        <v>502</v>
      </c>
      <c r="C3" s="137" t="s">
        <v>420</v>
      </c>
      <c r="D3" s="138" t="s">
        <v>421</v>
      </c>
      <c r="E3" s="36" t="s">
        <v>1</v>
      </c>
      <c r="F3" s="36" t="s">
        <v>2</v>
      </c>
      <c r="G3" s="36" t="s">
        <v>3</v>
      </c>
      <c r="H3" s="142" t="s">
        <v>4</v>
      </c>
    </row>
    <row r="4" spans="1:8" ht="15.75" customHeight="1">
      <c r="B4" s="206" t="s">
        <v>300</v>
      </c>
      <c r="C4" s="204">
        <v>204</v>
      </c>
      <c r="D4" s="119">
        <f>C4/C$108*100</f>
        <v>5.5389628020635353</v>
      </c>
      <c r="E4" s="139">
        <v>201</v>
      </c>
      <c r="F4" s="139">
        <v>1</v>
      </c>
      <c r="G4" s="139">
        <v>0</v>
      </c>
      <c r="H4" s="139">
        <v>2</v>
      </c>
    </row>
    <row r="5" spans="1:8">
      <c r="B5" s="206" t="s">
        <v>301</v>
      </c>
      <c r="C5" s="204">
        <v>55</v>
      </c>
      <c r="D5" s="119">
        <f t="shared" ref="D5:D68" si="0">C5/C$108*100</f>
        <v>1.4933478142818355</v>
      </c>
      <c r="E5" s="139">
        <v>55</v>
      </c>
      <c r="F5" s="139">
        <v>0</v>
      </c>
      <c r="G5" s="139">
        <v>0</v>
      </c>
      <c r="H5" s="139">
        <v>0</v>
      </c>
    </row>
    <row r="6" spans="1:8" ht="39" customHeight="1">
      <c r="B6" s="206" t="s">
        <v>302</v>
      </c>
      <c r="C6" s="204">
        <v>17</v>
      </c>
      <c r="D6" s="119">
        <f t="shared" si="0"/>
        <v>0.46158023350529459</v>
      </c>
      <c r="E6" s="139">
        <v>17</v>
      </c>
      <c r="F6" s="139">
        <v>0</v>
      </c>
      <c r="G6" s="139">
        <v>0</v>
      </c>
      <c r="H6" s="139">
        <v>0</v>
      </c>
    </row>
    <row r="7" spans="1:8" ht="60">
      <c r="B7" s="206" t="s">
        <v>303</v>
      </c>
      <c r="C7" s="204">
        <v>714</v>
      </c>
      <c r="D7" s="119">
        <f t="shared" si="0"/>
        <v>19.386369807222373</v>
      </c>
      <c r="E7" s="139">
        <v>714</v>
      </c>
      <c r="F7" s="139">
        <v>0</v>
      </c>
      <c r="G7" s="139">
        <v>0</v>
      </c>
      <c r="H7" s="139">
        <v>0</v>
      </c>
    </row>
    <row r="8" spans="1:8" ht="36">
      <c r="B8" s="206" t="s">
        <v>528</v>
      </c>
      <c r="C8" s="204">
        <v>2</v>
      </c>
      <c r="D8" s="119">
        <f t="shared" si="0"/>
        <v>5.4303556882975834E-2</v>
      </c>
      <c r="E8" s="139">
        <v>2</v>
      </c>
      <c r="F8" s="139">
        <v>0</v>
      </c>
      <c r="G8" s="139">
        <v>0</v>
      </c>
      <c r="H8" s="139">
        <v>0</v>
      </c>
    </row>
    <row r="9" spans="1:8" ht="24">
      <c r="B9" s="206" t="s">
        <v>304</v>
      </c>
      <c r="C9" s="204">
        <v>49</v>
      </c>
      <c r="D9" s="119">
        <f t="shared" si="0"/>
        <v>1.3304371436329079</v>
      </c>
      <c r="E9" s="139">
        <v>48</v>
      </c>
      <c r="F9" s="139">
        <v>0</v>
      </c>
      <c r="G9" s="139">
        <v>0</v>
      </c>
      <c r="H9" s="139">
        <v>1</v>
      </c>
    </row>
    <row r="10" spans="1:8" ht="36">
      <c r="B10" s="206" t="s">
        <v>305</v>
      </c>
      <c r="C10" s="204">
        <v>3</v>
      </c>
      <c r="D10" s="119">
        <f t="shared" si="0"/>
        <v>8.1455335324463751E-2</v>
      </c>
      <c r="E10" s="139">
        <v>3</v>
      </c>
      <c r="F10" s="139">
        <v>0</v>
      </c>
      <c r="G10" s="139">
        <v>0</v>
      </c>
      <c r="H10" s="139">
        <v>0</v>
      </c>
    </row>
    <row r="11" spans="1:8" ht="36">
      <c r="B11" s="206" t="s">
        <v>306</v>
      </c>
      <c r="C11" s="204">
        <v>68</v>
      </c>
      <c r="D11" s="119">
        <f t="shared" si="0"/>
        <v>1.8463209340211784</v>
      </c>
      <c r="E11" s="139">
        <v>67</v>
      </c>
      <c r="F11" s="139">
        <v>1</v>
      </c>
      <c r="G11" s="139">
        <v>0</v>
      </c>
      <c r="H11" s="139">
        <v>0</v>
      </c>
    </row>
    <row r="12" spans="1:8" ht="36">
      <c r="B12" s="206" t="s">
        <v>307</v>
      </c>
      <c r="C12" s="204">
        <v>7</v>
      </c>
      <c r="D12" s="119">
        <f t="shared" si="0"/>
        <v>0.19006244909041542</v>
      </c>
      <c r="E12" s="139">
        <v>7</v>
      </c>
      <c r="F12" s="139">
        <v>0</v>
      </c>
      <c r="G12" s="139">
        <v>0</v>
      </c>
      <c r="H12" s="139">
        <v>0</v>
      </c>
    </row>
    <row r="13" spans="1:8" ht="36">
      <c r="B13" s="206" t="s">
        <v>529</v>
      </c>
      <c r="C13" s="204">
        <v>1</v>
      </c>
      <c r="D13" s="119">
        <f t="shared" si="0"/>
        <v>2.7151778441487917E-2</v>
      </c>
      <c r="E13" s="139">
        <v>1</v>
      </c>
      <c r="F13" s="139">
        <v>0</v>
      </c>
      <c r="G13" s="139">
        <v>0</v>
      </c>
      <c r="H13" s="139">
        <v>0</v>
      </c>
    </row>
    <row r="14" spans="1:8" ht="36">
      <c r="B14" s="206" t="s">
        <v>308</v>
      </c>
      <c r="C14" s="204">
        <v>2</v>
      </c>
      <c r="D14" s="119">
        <f t="shared" si="0"/>
        <v>5.4303556882975834E-2</v>
      </c>
      <c r="E14" s="139">
        <v>2</v>
      </c>
      <c r="F14" s="139">
        <v>0</v>
      </c>
      <c r="G14" s="139">
        <v>0</v>
      </c>
      <c r="H14" s="139">
        <v>0</v>
      </c>
    </row>
    <row r="15" spans="1:8" ht="24">
      <c r="B15" s="206" t="s">
        <v>309</v>
      </c>
      <c r="C15" s="204">
        <v>1</v>
      </c>
      <c r="D15" s="119">
        <f t="shared" si="0"/>
        <v>2.7151778441487917E-2</v>
      </c>
      <c r="E15" s="139">
        <v>1</v>
      </c>
      <c r="F15" s="139">
        <v>0</v>
      </c>
      <c r="G15" s="139">
        <v>0</v>
      </c>
      <c r="H15" s="139">
        <v>0</v>
      </c>
    </row>
    <row r="16" spans="1:8">
      <c r="B16" s="206" t="s">
        <v>310</v>
      </c>
      <c r="C16" s="204">
        <v>2</v>
      </c>
      <c r="D16" s="119">
        <f t="shared" si="0"/>
        <v>5.4303556882975834E-2</v>
      </c>
      <c r="E16" s="139">
        <v>2</v>
      </c>
      <c r="F16" s="139">
        <v>0</v>
      </c>
      <c r="G16" s="139">
        <v>0</v>
      </c>
      <c r="H16" s="139">
        <v>0</v>
      </c>
    </row>
    <row r="17" spans="2:8" ht="36">
      <c r="B17" s="206" t="s">
        <v>311</v>
      </c>
      <c r="C17" s="204">
        <v>17</v>
      </c>
      <c r="D17" s="119">
        <f t="shared" si="0"/>
        <v>0.46158023350529459</v>
      </c>
      <c r="E17" s="139">
        <v>17</v>
      </c>
      <c r="F17" s="139">
        <v>0</v>
      </c>
      <c r="G17" s="139">
        <v>0</v>
      </c>
      <c r="H17" s="139">
        <v>0</v>
      </c>
    </row>
    <row r="18" spans="2:8" ht="24">
      <c r="B18" s="206" t="s">
        <v>312</v>
      </c>
      <c r="C18" s="204">
        <v>4</v>
      </c>
      <c r="D18" s="119">
        <f t="shared" si="0"/>
        <v>0.10860711376595167</v>
      </c>
      <c r="E18" s="139">
        <v>3</v>
      </c>
      <c r="F18" s="139">
        <v>1</v>
      </c>
      <c r="G18" s="139">
        <v>0</v>
      </c>
      <c r="H18" s="139">
        <v>0</v>
      </c>
    </row>
    <row r="19" spans="2:8" ht="48">
      <c r="B19" s="206" t="s">
        <v>313</v>
      </c>
      <c r="C19" s="204">
        <v>1</v>
      </c>
      <c r="D19" s="119">
        <f t="shared" si="0"/>
        <v>2.7151778441487917E-2</v>
      </c>
      <c r="E19" s="139">
        <v>1</v>
      </c>
      <c r="F19" s="139">
        <v>0</v>
      </c>
      <c r="G19" s="139">
        <v>0</v>
      </c>
      <c r="H19" s="139">
        <v>0</v>
      </c>
    </row>
    <row r="20" spans="2:8" ht="36">
      <c r="B20" s="206" t="s">
        <v>314</v>
      </c>
      <c r="C20" s="204">
        <v>1</v>
      </c>
      <c r="D20" s="119">
        <f t="shared" si="0"/>
        <v>2.7151778441487917E-2</v>
      </c>
      <c r="E20" s="139">
        <v>1</v>
      </c>
      <c r="F20" s="139">
        <v>0</v>
      </c>
      <c r="G20" s="139">
        <v>0</v>
      </c>
      <c r="H20" s="139">
        <v>0</v>
      </c>
    </row>
    <row r="21" spans="2:8" ht="48">
      <c r="B21" s="206" t="s">
        <v>315</v>
      </c>
      <c r="C21" s="204">
        <v>3</v>
      </c>
      <c r="D21" s="119">
        <f t="shared" si="0"/>
        <v>8.1455335324463751E-2</v>
      </c>
      <c r="E21" s="139">
        <v>3</v>
      </c>
      <c r="F21" s="139">
        <v>0</v>
      </c>
      <c r="G21" s="139">
        <v>0</v>
      </c>
      <c r="H21" s="139">
        <v>0</v>
      </c>
    </row>
    <row r="22" spans="2:8" ht="36">
      <c r="B22" s="206" t="s">
        <v>530</v>
      </c>
      <c r="C22" s="204">
        <v>1</v>
      </c>
      <c r="D22" s="119">
        <f t="shared" si="0"/>
        <v>2.7151778441487917E-2</v>
      </c>
      <c r="E22" s="139">
        <v>1</v>
      </c>
      <c r="F22" s="139">
        <v>0</v>
      </c>
      <c r="G22" s="139">
        <v>0</v>
      </c>
      <c r="H22" s="139">
        <v>0</v>
      </c>
    </row>
    <row r="23" spans="2:8" ht="24">
      <c r="B23" s="206" t="s">
        <v>316</v>
      </c>
      <c r="C23" s="204">
        <v>17</v>
      </c>
      <c r="D23" s="119">
        <f t="shared" si="0"/>
        <v>0.46158023350529459</v>
      </c>
      <c r="E23" s="139">
        <v>17</v>
      </c>
      <c r="F23" s="139">
        <v>0</v>
      </c>
      <c r="G23" s="139">
        <v>0</v>
      </c>
      <c r="H23" s="139">
        <v>0</v>
      </c>
    </row>
    <row r="24" spans="2:8" ht="36">
      <c r="B24" s="206" t="s">
        <v>317</v>
      </c>
      <c r="C24" s="204">
        <v>250</v>
      </c>
      <c r="D24" s="119">
        <f t="shared" si="0"/>
        <v>6.7879446103719792</v>
      </c>
      <c r="E24" s="139">
        <v>249</v>
      </c>
      <c r="F24" s="139">
        <v>1</v>
      </c>
      <c r="G24" s="139">
        <v>0</v>
      </c>
      <c r="H24" s="139">
        <v>0</v>
      </c>
    </row>
    <row r="25" spans="2:8" ht="24">
      <c r="B25" s="206" t="s">
        <v>531</v>
      </c>
      <c r="C25" s="204">
        <v>2</v>
      </c>
      <c r="D25" s="119">
        <f t="shared" si="0"/>
        <v>5.4303556882975834E-2</v>
      </c>
      <c r="E25" s="139">
        <v>2</v>
      </c>
      <c r="F25" s="139">
        <v>0</v>
      </c>
      <c r="G25" s="139">
        <v>0</v>
      </c>
      <c r="H25" s="139">
        <v>0</v>
      </c>
    </row>
    <row r="26" spans="2:8" ht="24">
      <c r="B26" s="206" t="s">
        <v>532</v>
      </c>
      <c r="C26" s="204">
        <v>1</v>
      </c>
      <c r="D26" s="119">
        <f t="shared" si="0"/>
        <v>2.7151778441487917E-2</v>
      </c>
      <c r="E26" s="139">
        <v>1</v>
      </c>
      <c r="F26" s="139">
        <v>0</v>
      </c>
      <c r="G26" s="139">
        <v>0</v>
      </c>
      <c r="H26" s="139">
        <v>0</v>
      </c>
    </row>
    <row r="27" spans="2:8" ht="24">
      <c r="B27" s="206" t="s">
        <v>318</v>
      </c>
      <c r="C27" s="204">
        <v>7</v>
      </c>
      <c r="D27" s="119">
        <f t="shared" si="0"/>
        <v>0.19006244909041542</v>
      </c>
      <c r="E27" s="139">
        <v>7</v>
      </c>
      <c r="F27" s="139">
        <v>0</v>
      </c>
      <c r="G27" s="139">
        <v>0</v>
      </c>
      <c r="H27" s="139">
        <v>0</v>
      </c>
    </row>
    <row r="28" spans="2:8" ht="24">
      <c r="B28" s="206" t="s">
        <v>319</v>
      </c>
      <c r="C28" s="204">
        <v>10</v>
      </c>
      <c r="D28" s="119">
        <f t="shared" si="0"/>
        <v>0.27151778441487917</v>
      </c>
      <c r="E28" s="139">
        <v>10</v>
      </c>
      <c r="F28" s="139">
        <v>0</v>
      </c>
      <c r="G28" s="139">
        <v>0</v>
      </c>
      <c r="H28" s="139">
        <v>0</v>
      </c>
    </row>
    <row r="29" spans="2:8" ht="24">
      <c r="B29" s="206" t="s">
        <v>320</v>
      </c>
      <c r="C29" s="204">
        <v>1</v>
      </c>
      <c r="D29" s="119">
        <f t="shared" si="0"/>
        <v>2.7151778441487917E-2</v>
      </c>
      <c r="E29" s="139">
        <v>1</v>
      </c>
      <c r="F29" s="139">
        <v>0</v>
      </c>
      <c r="G29" s="139">
        <v>0</v>
      </c>
      <c r="H29" s="139">
        <v>0</v>
      </c>
    </row>
    <row r="30" spans="2:8" ht="24">
      <c r="B30" s="206" t="s">
        <v>533</v>
      </c>
      <c r="C30" s="204">
        <v>1</v>
      </c>
      <c r="D30" s="119">
        <f t="shared" si="0"/>
        <v>2.7151778441487917E-2</v>
      </c>
      <c r="E30" s="139">
        <v>1</v>
      </c>
      <c r="F30" s="139">
        <v>0</v>
      </c>
      <c r="G30" s="139">
        <v>0</v>
      </c>
      <c r="H30" s="139">
        <v>0</v>
      </c>
    </row>
    <row r="31" spans="2:8" ht="36">
      <c r="B31" s="206" t="s">
        <v>321</v>
      </c>
      <c r="C31" s="204">
        <v>33</v>
      </c>
      <c r="D31" s="119">
        <f t="shared" si="0"/>
        <v>0.89600868856910121</v>
      </c>
      <c r="E31" s="139">
        <v>33</v>
      </c>
      <c r="F31" s="139">
        <v>0</v>
      </c>
      <c r="G31" s="139">
        <v>0</v>
      </c>
      <c r="H31" s="139">
        <v>0</v>
      </c>
    </row>
    <row r="32" spans="2:8" ht="24">
      <c r="B32" s="206" t="s">
        <v>322</v>
      </c>
      <c r="C32" s="204">
        <v>2</v>
      </c>
      <c r="D32" s="119">
        <f t="shared" si="0"/>
        <v>5.4303556882975834E-2</v>
      </c>
      <c r="E32" s="139">
        <v>2</v>
      </c>
      <c r="F32" s="139">
        <v>0</v>
      </c>
      <c r="G32" s="139">
        <v>0</v>
      </c>
      <c r="H32" s="139">
        <v>0</v>
      </c>
    </row>
    <row r="33" spans="2:8" ht="24">
      <c r="B33" s="206" t="s">
        <v>534</v>
      </c>
      <c r="C33" s="204">
        <v>1</v>
      </c>
      <c r="D33" s="119">
        <f t="shared" si="0"/>
        <v>2.7151778441487917E-2</v>
      </c>
      <c r="E33" s="139">
        <v>1</v>
      </c>
      <c r="F33" s="139">
        <v>0</v>
      </c>
      <c r="G33" s="139">
        <v>0</v>
      </c>
      <c r="H33" s="139">
        <v>0</v>
      </c>
    </row>
    <row r="34" spans="2:8" ht="24">
      <c r="B34" s="206" t="s">
        <v>323</v>
      </c>
      <c r="C34" s="204">
        <v>9</v>
      </c>
      <c r="D34" s="119">
        <f t="shared" si="0"/>
        <v>0.24436600597339125</v>
      </c>
      <c r="E34" s="139">
        <v>9</v>
      </c>
      <c r="F34" s="139">
        <v>0</v>
      </c>
      <c r="G34" s="139">
        <v>0</v>
      </c>
      <c r="H34" s="139">
        <v>0</v>
      </c>
    </row>
    <row r="35" spans="2:8" ht="24">
      <c r="B35" s="206" t="s">
        <v>324</v>
      </c>
      <c r="C35" s="204">
        <v>7</v>
      </c>
      <c r="D35" s="119">
        <f t="shared" si="0"/>
        <v>0.19006244909041542</v>
      </c>
      <c r="E35" s="139">
        <v>7</v>
      </c>
      <c r="F35" s="139">
        <v>0</v>
      </c>
      <c r="G35" s="139">
        <v>0</v>
      </c>
      <c r="H35" s="139">
        <v>0</v>
      </c>
    </row>
    <row r="36" spans="2:8" ht="36">
      <c r="B36" s="206" t="s">
        <v>325</v>
      </c>
      <c r="C36" s="204">
        <v>13</v>
      </c>
      <c r="D36" s="119">
        <f t="shared" si="0"/>
        <v>0.35297311973934292</v>
      </c>
      <c r="E36" s="139">
        <v>13</v>
      </c>
      <c r="F36" s="139">
        <v>0</v>
      </c>
      <c r="G36" s="139">
        <v>0</v>
      </c>
      <c r="H36" s="139">
        <v>0</v>
      </c>
    </row>
    <row r="37" spans="2:8" ht="24">
      <c r="B37" s="206" t="s">
        <v>326</v>
      </c>
      <c r="C37" s="204">
        <v>6</v>
      </c>
      <c r="D37" s="119">
        <f t="shared" si="0"/>
        <v>0.1629106706489275</v>
      </c>
      <c r="E37" s="139">
        <v>6</v>
      </c>
      <c r="F37" s="139">
        <v>0</v>
      </c>
      <c r="G37" s="139">
        <v>0</v>
      </c>
      <c r="H37" s="139">
        <v>0</v>
      </c>
    </row>
    <row r="38" spans="2:8" ht="36">
      <c r="B38" s="206" t="s">
        <v>327</v>
      </c>
      <c r="C38" s="204">
        <v>11</v>
      </c>
      <c r="D38" s="119">
        <f t="shared" si="0"/>
        <v>0.29866956285636709</v>
      </c>
      <c r="E38" s="139">
        <v>11</v>
      </c>
      <c r="F38" s="139">
        <v>0</v>
      </c>
      <c r="G38" s="139">
        <v>0</v>
      </c>
      <c r="H38" s="139">
        <v>0</v>
      </c>
    </row>
    <row r="39" spans="2:8" ht="24">
      <c r="B39" s="206" t="s">
        <v>328</v>
      </c>
      <c r="C39" s="204">
        <v>2</v>
      </c>
      <c r="D39" s="119">
        <f t="shared" si="0"/>
        <v>5.4303556882975834E-2</v>
      </c>
      <c r="E39" s="139">
        <v>2</v>
      </c>
      <c r="F39" s="139">
        <v>0</v>
      </c>
      <c r="G39" s="139">
        <v>0</v>
      </c>
      <c r="H39" s="139">
        <v>0</v>
      </c>
    </row>
    <row r="40" spans="2:8" ht="48">
      <c r="B40" s="206" t="s">
        <v>329</v>
      </c>
      <c r="C40" s="204">
        <v>1</v>
      </c>
      <c r="D40" s="119">
        <f t="shared" si="0"/>
        <v>2.7151778441487917E-2</v>
      </c>
      <c r="E40" s="139">
        <v>1</v>
      </c>
      <c r="F40" s="139">
        <v>0</v>
      </c>
      <c r="G40" s="139">
        <v>0</v>
      </c>
      <c r="H40" s="139">
        <v>0</v>
      </c>
    </row>
    <row r="41" spans="2:8" ht="24">
      <c r="B41" s="206" t="s">
        <v>330</v>
      </c>
      <c r="C41" s="204">
        <v>1</v>
      </c>
      <c r="D41" s="119">
        <f t="shared" si="0"/>
        <v>2.7151778441487917E-2</v>
      </c>
      <c r="E41" s="139">
        <v>1</v>
      </c>
      <c r="F41" s="139">
        <v>0</v>
      </c>
      <c r="G41" s="139">
        <v>0</v>
      </c>
      <c r="H41" s="139">
        <v>0</v>
      </c>
    </row>
    <row r="42" spans="2:8" ht="36.75" customHeight="1">
      <c r="B42" s="206" t="s">
        <v>331</v>
      </c>
      <c r="C42" s="204">
        <v>4</v>
      </c>
      <c r="D42" s="119">
        <f t="shared" si="0"/>
        <v>0.10860711376595167</v>
      </c>
      <c r="E42" s="139">
        <v>4</v>
      </c>
      <c r="F42" s="139">
        <v>0</v>
      </c>
      <c r="G42" s="139">
        <v>0</v>
      </c>
      <c r="H42" s="139">
        <v>0</v>
      </c>
    </row>
    <row r="43" spans="2:8" ht="36">
      <c r="B43" s="206" t="s">
        <v>535</v>
      </c>
      <c r="C43" s="204">
        <v>2</v>
      </c>
      <c r="D43" s="119">
        <f t="shared" si="0"/>
        <v>5.4303556882975834E-2</v>
      </c>
      <c r="E43" s="139">
        <v>2</v>
      </c>
      <c r="F43" s="139">
        <v>0</v>
      </c>
      <c r="G43" s="139">
        <v>0</v>
      </c>
      <c r="H43" s="139">
        <v>0</v>
      </c>
    </row>
    <row r="44" spans="2:8" ht="48">
      <c r="B44" s="206" t="s">
        <v>332</v>
      </c>
      <c r="C44" s="204">
        <v>8</v>
      </c>
      <c r="D44" s="119">
        <f t="shared" si="0"/>
        <v>0.21721422753190334</v>
      </c>
      <c r="E44" s="139">
        <v>8</v>
      </c>
      <c r="F44" s="139">
        <v>0</v>
      </c>
      <c r="G44" s="139">
        <v>0</v>
      </c>
      <c r="H44" s="139">
        <v>0</v>
      </c>
    </row>
    <row r="45" spans="2:8" ht="36">
      <c r="B45" s="206" t="s">
        <v>536</v>
      </c>
      <c r="C45" s="204">
        <v>4</v>
      </c>
      <c r="D45" s="119">
        <f t="shared" si="0"/>
        <v>0.10860711376595167</v>
      </c>
      <c r="E45" s="139">
        <v>4</v>
      </c>
      <c r="F45" s="139">
        <v>0</v>
      </c>
      <c r="G45" s="139">
        <v>0</v>
      </c>
      <c r="H45" s="139">
        <v>0</v>
      </c>
    </row>
    <row r="46" spans="2:8" ht="48">
      <c r="B46" s="206" t="s">
        <v>537</v>
      </c>
      <c r="C46" s="204">
        <v>1</v>
      </c>
      <c r="D46" s="119">
        <f t="shared" si="0"/>
        <v>2.7151778441487917E-2</v>
      </c>
      <c r="E46" s="139">
        <v>1</v>
      </c>
      <c r="F46" s="139">
        <v>0</v>
      </c>
      <c r="G46" s="139">
        <v>0</v>
      </c>
      <c r="H46" s="139">
        <v>0</v>
      </c>
    </row>
    <row r="47" spans="2:8" ht="36">
      <c r="B47" s="206" t="s">
        <v>538</v>
      </c>
      <c r="C47" s="204">
        <v>1</v>
      </c>
      <c r="D47" s="119">
        <f t="shared" si="0"/>
        <v>2.7151778441487917E-2</v>
      </c>
      <c r="E47" s="139">
        <v>1</v>
      </c>
      <c r="F47" s="139">
        <v>0</v>
      </c>
      <c r="G47" s="139">
        <v>0</v>
      </c>
      <c r="H47" s="139">
        <v>0</v>
      </c>
    </row>
    <row r="48" spans="2:8" ht="36">
      <c r="B48" s="206" t="s">
        <v>333</v>
      </c>
      <c r="C48" s="204">
        <v>2</v>
      </c>
      <c r="D48" s="119">
        <f t="shared" si="0"/>
        <v>5.4303556882975834E-2</v>
      </c>
      <c r="E48" s="139">
        <v>2</v>
      </c>
      <c r="F48" s="139">
        <v>0</v>
      </c>
      <c r="G48" s="139">
        <v>0</v>
      </c>
      <c r="H48" s="139">
        <v>0</v>
      </c>
    </row>
    <row r="49" spans="2:8" ht="48">
      <c r="B49" s="206" t="s">
        <v>334</v>
      </c>
      <c r="C49" s="204">
        <v>1</v>
      </c>
      <c r="D49" s="119">
        <f t="shared" si="0"/>
        <v>2.7151778441487917E-2</v>
      </c>
      <c r="E49" s="139">
        <v>1</v>
      </c>
      <c r="F49" s="139">
        <v>0</v>
      </c>
      <c r="G49" s="139">
        <v>0</v>
      </c>
      <c r="H49" s="139">
        <v>0</v>
      </c>
    </row>
    <row r="50" spans="2:8" ht="48">
      <c r="B50" s="206" t="s">
        <v>335</v>
      </c>
      <c r="C50" s="204">
        <v>1</v>
      </c>
      <c r="D50" s="119">
        <f t="shared" si="0"/>
        <v>2.7151778441487917E-2</v>
      </c>
      <c r="E50" s="139">
        <v>1</v>
      </c>
      <c r="F50" s="139">
        <v>0</v>
      </c>
      <c r="G50" s="139">
        <v>0</v>
      </c>
      <c r="H50" s="139">
        <v>0</v>
      </c>
    </row>
    <row r="51" spans="2:8" ht="24">
      <c r="B51" s="206" t="s">
        <v>336</v>
      </c>
      <c r="C51" s="204">
        <v>111</v>
      </c>
      <c r="D51" s="119">
        <f t="shared" si="0"/>
        <v>3.0138474070051586</v>
      </c>
      <c r="E51" s="139">
        <v>110</v>
      </c>
      <c r="F51" s="139">
        <v>1</v>
      </c>
      <c r="G51" s="139">
        <v>0</v>
      </c>
      <c r="H51" s="139">
        <v>0</v>
      </c>
    </row>
    <row r="52" spans="2:8" ht="24">
      <c r="B52" s="206" t="s">
        <v>337</v>
      </c>
      <c r="C52" s="204">
        <v>1</v>
      </c>
      <c r="D52" s="119">
        <f t="shared" si="0"/>
        <v>2.7151778441487917E-2</v>
      </c>
      <c r="E52" s="139">
        <v>1</v>
      </c>
      <c r="F52" s="139">
        <v>0</v>
      </c>
      <c r="G52" s="139">
        <v>0</v>
      </c>
      <c r="H52" s="139">
        <v>0</v>
      </c>
    </row>
    <row r="53" spans="2:8">
      <c r="B53" s="206" t="s">
        <v>338</v>
      </c>
      <c r="C53" s="204">
        <v>3</v>
      </c>
      <c r="D53" s="119">
        <f t="shared" si="0"/>
        <v>8.1455335324463751E-2</v>
      </c>
      <c r="E53" s="139">
        <v>3</v>
      </c>
      <c r="F53" s="139">
        <v>0</v>
      </c>
      <c r="G53" s="139">
        <v>0</v>
      </c>
      <c r="H53" s="139">
        <v>0</v>
      </c>
    </row>
    <row r="54" spans="2:8" ht="36">
      <c r="B54" s="206" t="s">
        <v>339</v>
      </c>
      <c r="C54" s="204">
        <v>4</v>
      </c>
      <c r="D54" s="119">
        <f t="shared" si="0"/>
        <v>0.10860711376595167</v>
      </c>
      <c r="E54" s="139">
        <v>4</v>
      </c>
      <c r="F54" s="139">
        <v>0</v>
      </c>
      <c r="G54" s="139">
        <v>0</v>
      </c>
      <c r="H54" s="139">
        <v>0</v>
      </c>
    </row>
    <row r="55" spans="2:8" ht="36">
      <c r="B55" s="206" t="s">
        <v>340</v>
      </c>
      <c r="C55" s="204">
        <v>2</v>
      </c>
      <c r="D55" s="119">
        <f t="shared" si="0"/>
        <v>5.4303556882975834E-2</v>
      </c>
      <c r="E55" s="139">
        <v>2</v>
      </c>
      <c r="F55" s="139">
        <v>0</v>
      </c>
      <c r="G55" s="139">
        <v>0</v>
      </c>
      <c r="H55" s="139">
        <v>0</v>
      </c>
    </row>
    <row r="56" spans="2:8" ht="36">
      <c r="B56" s="206" t="s">
        <v>539</v>
      </c>
      <c r="C56" s="204">
        <v>1</v>
      </c>
      <c r="D56" s="119">
        <f t="shared" si="0"/>
        <v>2.7151778441487917E-2</v>
      </c>
      <c r="E56" s="139">
        <v>1</v>
      </c>
      <c r="F56" s="139">
        <v>0</v>
      </c>
      <c r="G56" s="139">
        <v>0</v>
      </c>
      <c r="H56" s="139">
        <v>0</v>
      </c>
    </row>
    <row r="57" spans="2:8" ht="24">
      <c r="B57" s="206" t="s">
        <v>540</v>
      </c>
      <c r="C57" s="204">
        <v>2</v>
      </c>
      <c r="D57" s="119">
        <f t="shared" si="0"/>
        <v>5.4303556882975834E-2</v>
      </c>
      <c r="E57" s="139">
        <v>2</v>
      </c>
      <c r="F57" s="139">
        <v>0</v>
      </c>
      <c r="G57" s="139">
        <v>0</v>
      </c>
      <c r="H57" s="139">
        <v>0</v>
      </c>
    </row>
    <row r="58" spans="2:8" ht="24">
      <c r="B58" s="206" t="s">
        <v>341</v>
      </c>
      <c r="C58" s="204">
        <v>2</v>
      </c>
      <c r="D58" s="119">
        <f t="shared" si="0"/>
        <v>5.4303556882975834E-2</v>
      </c>
      <c r="E58" s="139">
        <v>2</v>
      </c>
      <c r="F58" s="139">
        <v>0</v>
      </c>
      <c r="G58" s="139">
        <v>0</v>
      </c>
      <c r="H58" s="139">
        <v>0</v>
      </c>
    </row>
    <row r="59" spans="2:8" ht="36">
      <c r="B59" s="206" t="s">
        <v>342</v>
      </c>
      <c r="C59" s="204">
        <v>2</v>
      </c>
      <c r="D59" s="119">
        <f t="shared" si="0"/>
        <v>5.4303556882975834E-2</v>
      </c>
      <c r="E59" s="139">
        <v>2</v>
      </c>
      <c r="F59" s="139">
        <v>0</v>
      </c>
      <c r="G59" s="139">
        <v>0</v>
      </c>
      <c r="H59" s="139">
        <v>0</v>
      </c>
    </row>
    <row r="60" spans="2:8" ht="24">
      <c r="B60" s="206" t="s">
        <v>343</v>
      </c>
      <c r="C60" s="204">
        <v>9</v>
      </c>
      <c r="D60" s="119">
        <f t="shared" si="0"/>
        <v>0.24436600597339125</v>
      </c>
      <c r="E60" s="139">
        <v>9</v>
      </c>
      <c r="F60" s="139">
        <v>0</v>
      </c>
      <c r="G60" s="139">
        <v>0</v>
      </c>
      <c r="H60" s="139">
        <v>0</v>
      </c>
    </row>
    <row r="61" spans="2:8" ht="24">
      <c r="B61" s="206" t="s">
        <v>344</v>
      </c>
      <c r="C61" s="204">
        <v>1</v>
      </c>
      <c r="D61" s="119">
        <f t="shared" si="0"/>
        <v>2.7151778441487917E-2</v>
      </c>
      <c r="E61" s="139">
        <v>1</v>
      </c>
      <c r="F61" s="139">
        <v>0</v>
      </c>
      <c r="G61" s="139">
        <v>0</v>
      </c>
      <c r="H61" s="139">
        <v>0</v>
      </c>
    </row>
    <row r="62" spans="2:8" ht="36">
      <c r="B62" s="206" t="s">
        <v>345</v>
      </c>
      <c r="C62" s="204">
        <v>8</v>
      </c>
      <c r="D62" s="119">
        <f t="shared" si="0"/>
        <v>0.21721422753190334</v>
      </c>
      <c r="E62" s="139">
        <v>8</v>
      </c>
      <c r="F62" s="139">
        <v>0</v>
      </c>
      <c r="G62" s="139">
        <v>0</v>
      </c>
      <c r="H62" s="139">
        <v>0</v>
      </c>
    </row>
    <row r="63" spans="2:8" ht="36">
      <c r="B63" s="206" t="s">
        <v>346</v>
      </c>
      <c r="C63" s="204">
        <v>4</v>
      </c>
      <c r="D63" s="119">
        <f t="shared" si="0"/>
        <v>0.10860711376595167</v>
      </c>
      <c r="E63" s="139">
        <v>4</v>
      </c>
      <c r="F63" s="139">
        <v>0</v>
      </c>
      <c r="G63" s="139">
        <v>0</v>
      </c>
      <c r="H63" s="139">
        <v>0</v>
      </c>
    </row>
    <row r="64" spans="2:8" ht="48">
      <c r="B64" s="206" t="s">
        <v>347</v>
      </c>
      <c r="C64" s="204">
        <v>13</v>
      </c>
      <c r="D64" s="119">
        <f t="shared" si="0"/>
        <v>0.35297311973934292</v>
      </c>
      <c r="E64" s="139">
        <v>13</v>
      </c>
      <c r="F64" s="139">
        <v>0</v>
      </c>
      <c r="G64" s="139">
        <v>0</v>
      </c>
      <c r="H64" s="139">
        <v>0</v>
      </c>
    </row>
    <row r="65" spans="2:8" ht="36">
      <c r="B65" s="206" t="s">
        <v>348</v>
      </c>
      <c r="C65" s="204">
        <v>4</v>
      </c>
      <c r="D65" s="119">
        <f t="shared" si="0"/>
        <v>0.10860711376595167</v>
      </c>
      <c r="E65" s="139">
        <v>4</v>
      </c>
      <c r="F65" s="139">
        <v>0</v>
      </c>
      <c r="G65" s="139">
        <v>0</v>
      </c>
      <c r="H65" s="139">
        <v>0</v>
      </c>
    </row>
    <row r="66" spans="2:8" ht="36">
      <c r="B66" s="206" t="s">
        <v>541</v>
      </c>
      <c r="C66" s="204">
        <v>1</v>
      </c>
      <c r="D66" s="119">
        <f t="shared" si="0"/>
        <v>2.7151778441487917E-2</v>
      </c>
      <c r="E66" s="139">
        <v>1</v>
      </c>
      <c r="F66" s="139">
        <v>0</v>
      </c>
      <c r="G66" s="139">
        <v>0</v>
      </c>
      <c r="H66" s="139">
        <v>0</v>
      </c>
    </row>
    <row r="67" spans="2:8" ht="48">
      <c r="B67" s="206" t="s">
        <v>349</v>
      </c>
      <c r="C67" s="204">
        <v>86</v>
      </c>
      <c r="D67" s="119">
        <f t="shared" si="0"/>
        <v>2.335052945967961</v>
      </c>
      <c r="E67" s="139">
        <v>86</v>
      </c>
      <c r="F67" s="139">
        <v>0</v>
      </c>
      <c r="G67" s="139">
        <v>0</v>
      </c>
      <c r="H67" s="139">
        <v>0</v>
      </c>
    </row>
    <row r="68" spans="2:8" ht="35.25" customHeight="1">
      <c r="B68" s="206" t="s">
        <v>350</v>
      </c>
      <c r="C68" s="204">
        <v>2</v>
      </c>
      <c r="D68" s="119">
        <f t="shared" si="0"/>
        <v>5.4303556882975834E-2</v>
      </c>
      <c r="E68" s="139">
        <v>2</v>
      </c>
      <c r="F68" s="139">
        <v>0</v>
      </c>
      <c r="G68" s="139">
        <v>0</v>
      </c>
      <c r="H68" s="139">
        <v>0</v>
      </c>
    </row>
    <row r="69" spans="2:8" ht="36">
      <c r="B69" s="206" t="s">
        <v>351</v>
      </c>
      <c r="C69" s="204">
        <v>15</v>
      </c>
      <c r="D69" s="119">
        <f t="shared" ref="D69:D108" si="1">C69/C$108*100</f>
        <v>0.40727667662231876</v>
      </c>
      <c r="E69" s="139">
        <v>15</v>
      </c>
      <c r="F69" s="139">
        <v>0</v>
      </c>
      <c r="G69" s="139">
        <v>0</v>
      </c>
      <c r="H69" s="139">
        <v>0</v>
      </c>
    </row>
    <row r="70" spans="2:8" ht="24">
      <c r="B70" s="206" t="s">
        <v>352</v>
      </c>
      <c r="C70" s="204">
        <v>33</v>
      </c>
      <c r="D70" s="119">
        <f t="shared" si="1"/>
        <v>0.89600868856910121</v>
      </c>
      <c r="E70" s="139">
        <v>33</v>
      </c>
      <c r="F70" s="139">
        <v>0</v>
      </c>
      <c r="G70" s="139">
        <v>0</v>
      </c>
      <c r="H70" s="139">
        <v>0</v>
      </c>
    </row>
    <row r="71" spans="2:8" ht="36">
      <c r="B71" s="206" t="s">
        <v>353</v>
      </c>
      <c r="C71" s="204">
        <v>78</v>
      </c>
      <c r="D71" s="119">
        <f t="shared" si="1"/>
        <v>2.1178387184360576</v>
      </c>
      <c r="E71" s="139">
        <v>78</v>
      </c>
      <c r="F71" s="139">
        <v>0</v>
      </c>
      <c r="G71" s="139">
        <v>0</v>
      </c>
      <c r="H71" s="139">
        <v>0</v>
      </c>
    </row>
    <row r="72" spans="2:8" ht="36">
      <c r="B72" s="206" t="s">
        <v>354</v>
      </c>
      <c r="C72" s="204">
        <v>196</v>
      </c>
      <c r="D72" s="119">
        <f t="shared" si="1"/>
        <v>5.3217485745316315</v>
      </c>
      <c r="E72" s="139">
        <v>196</v>
      </c>
      <c r="F72" s="139">
        <v>0</v>
      </c>
      <c r="G72" s="139">
        <v>0</v>
      </c>
      <c r="H72" s="139">
        <v>0</v>
      </c>
    </row>
    <row r="73" spans="2:8" ht="36">
      <c r="B73" s="206" t="s">
        <v>355</v>
      </c>
      <c r="C73" s="204">
        <v>13</v>
      </c>
      <c r="D73" s="119">
        <f t="shared" si="1"/>
        <v>0.35297311973934292</v>
      </c>
      <c r="E73" s="139">
        <v>13</v>
      </c>
      <c r="F73" s="139">
        <v>0</v>
      </c>
      <c r="G73" s="139">
        <v>0</v>
      </c>
      <c r="H73" s="139">
        <v>0</v>
      </c>
    </row>
    <row r="74" spans="2:8" ht="36">
      <c r="B74" s="206" t="s">
        <v>356</v>
      </c>
      <c r="C74" s="204">
        <v>31</v>
      </c>
      <c r="D74" s="119">
        <f t="shared" si="1"/>
        <v>0.84170513168612549</v>
      </c>
      <c r="E74" s="139">
        <v>31</v>
      </c>
      <c r="F74" s="139">
        <v>0</v>
      </c>
      <c r="G74" s="139">
        <v>0</v>
      </c>
      <c r="H74" s="139">
        <v>0</v>
      </c>
    </row>
    <row r="75" spans="2:8" ht="24">
      <c r="B75" s="206" t="s">
        <v>357</v>
      </c>
      <c r="C75" s="204">
        <v>61</v>
      </c>
      <c r="D75" s="119">
        <f t="shared" si="1"/>
        <v>1.6562584849307629</v>
      </c>
      <c r="E75" s="139">
        <v>61</v>
      </c>
      <c r="F75" s="139">
        <v>0</v>
      </c>
      <c r="G75" s="139">
        <v>0</v>
      </c>
      <c r="H75" s="139">
        <v>0</v>
      </c>
    </row>
    <row r="76" spans="2:8" ht="24">
      <c r="B76" s="206" t="s">
        <v>358</v>
      </c>
      <c r="C76" s="204">
        <v>8</v>
      </c>
      <c r="D76" s="119">
        <f t="shared" si="1"/>
        <v>0.21721422753190334</v>
      </c>
      <c r="E76" s="139">
        <v>8</v>
      </c>
      <c r="F76" s="139">
        <v>0</v>
      </c>
      <c r="G76" s="139">
        <v>0</v>
      </c>
      <c r="H76" s="139">
        <v>0</v>
      </c>
    </row>
    <row r="77" spans="2:8" ht="24">
      <c r="B77" s="206" t="s">
        <v>359</v>
      </c>
      <c r="C77" s="204">
        <v>5</v>
      </c>
      <c r="D77" s="119">
        <f t="shared" si="1"/>
        <v>0.13575889220743959</v>
      </c>
      <c r="E77" s="139">
        <v>5</v>
      </c>
      <c r="F77" s="139">
        <v>0</v>
      </c>
      <c r="G77" s="139">
        <v>0</v>
      </c>
      <c r="H77" s="139">
        <v>0</v>
      </c>
    </row>
    <row r="78" spans="2:8">
      <c r="B78" s="206" t="s">
        <v>360</v>
      </c>
      <c r="C78" s="204">
        <v>12</v>
      </c>
      <c r="D78" s="119">
        <f t="shared" si="1"/>
        <v>0.325821341297855</v>
      </c>
      <c r="E78" s="139">
        <v>12</v>
      </c>
      <c r="F78" s="139">
        <v>0</v>
      </c>
      <c r="G78" s="139">
        <v>0</v>
      </c>
      <c r="H78" s="139">
        <v>0</v>
      </c>
    </row>
    <row r="79" spans="2:8" ht="24">
      <c r="B79" s="206" t="s">
        <v>542</v>
      </c>
      <c r="C79" s="204">
        <v>2</v>
      </c>
      <c r="D79" s="119">
        <f t="shared" si="1"/>
        <v>5.4303556882975834E-2</v>
      </c>
      <c r="E79" s="139">
        <v>2</v>
      </c>
      <c r="F79" s="139">
        <v>0</v>
      </c>
      <c r="G79" s="139">
        <v>0</v>
      </c>
      <c r="H79" s="139">
        <v>0</v>
      </c>
    </row>
    <row r="80" spans="2:8" ht="36">
      <c r="B80" s="206" t="s">
        <v>361</v>
      </c>
      <c r="C80" s="204">
        <v>25</v>
      </c>
      <c r="D80" s="119">
        <f t="shared" si="1"/>
        <v>0.67879446103719787</v>
      </c>
      <c r="E80" s="139">
        <v>25</v>
      </c>
      <c r="F80" s="139">
        <v>0</v>
      </c>
      <c r="G80" s="139">
        <v>0</v>
      </c>
      <c r="H80" s="139">
        <v>0</v>
      </c>
    </row>
    <row r="81" spans="1:8" ht="24">
      <c r="B81" s="206" t="s">
        <v>362</v>
      </c>
      <c r="C81" s="204">
        <v>19</v>
      </c>
      <c r="D81" s="119">
        <f t="shared" si="1"/>
        <v>0.51588379038827048</v>
      </c>
      <c r="E81" s="139">
        <v>19</v>
      </c>
      <c r="F81" s="139">
        <v>0</v>
      </c>
      <c r="G81" s="139">
        <v>0</v>
      </c>
      <c r="H81" s="139">
        <v>0</v>
      </c>
    </row>
    <row r="82" spans="1:8" ht="48">
      <c r="B82" s="206" t="s">
        <v>363</v>
      </c>
      <c r="C82" s="204">
        <v>19</v>
      </c>
      <c r="D82" s="119">
        <f t="shared" si="1"/>
        <v>0.51588379038827048</v>
      </c>
      <c r="E82" s="139">
        <v>19</v>
      </c>
      <c r="F82" s="139">
        <v>0</v>
      </c>
      <c r="G82" s="139">
        <v>0</v>
      </c>
      <c r="H82" s="139">
        <v>0</v>
      </c>
    </row>
    <row r="83" spans="1:8" ht="24">
      <c r="B83" s="206" t="s">
        <v>364</v>
      </c>
      <c r="C83" s="204">
        <v>8</v>
      </c>
      <c r="D83" s="119">
        <f t="shared" si="1"/>
        <v>0.21721422753190334</v>
      </c>
      <c r="E83" s="139">
        <v>8</v>
      </c>
      <c r="F83" s="139">
        <v>0</v>
      </c>
      <c r="G83" s="139">
        <v>0</v>
      </c>
      <c r="H83" s="139">
        <v>0</v>
      </c>
    </row>
    <row r="84" spans="1:8" ht="36">
      <c r="B84" s="206" t="s">
        <v>365</v>
      </c>
      <c r="C84" s="204">
        <v>32</v>
      </c>
      <c r="D84" s="119">
        <f t="shared" si="1"/>
        <v>0.86885691012761335</v>
      </c>
      <c r="E84" s="139">
        <v>32</v>
      </c>
      <c r="F84" s="139">
        <v>0</v>
      </c>
      <c r="G84" s="139">
        <v>0</v>
      </c>
      <c r="H84" s="139">
        <v>0</v>
      </c>
    </row>
    <row r="85" spans="1:8" ht="24">
      <c r="B85" s="206" t="s">
        <v>366</v>
      </c>
      <c r="C85" s="204">
        <v>81</v>
      </c>
      <c r="D85" s="119">
        <f t="shared" si="1"/>
        <v>2.1992940537605215</v>
      </c>
      <c r="E85" s="139">
        <v>81</v>
      </c>
      <c r="F85" s="139">
        <v>0</v>
      </c>
      <c r="G85" s="139">
        <v>0</v>
      </c>
      <c r="H85" s="139">
        <v>0</v>
      </c>
    </row>
    <row r="86" spans="1:8" ht="36">
      <c r="B86" s="206" t="s">
        <v>367</v>
      </c>
      <c r="C86" s="204">
        <v>35</v>
      </c>
      <c r="D86" s="119">
        <f t="shared" si="1"/>
        <v>0.95031224545207715</v>
      </c>
      <c r="E86" s="139">
        <v>35</v>
      </c>
      <c r="F86" s="139">
        <v>0</v>
      </c>
      <c r="G86" s="139">
        <v>0</v>
      </c>
      <c r="H86" s="139">
        <v>0</v>
      </c>
    </row>
    <row r="87" spans="1:8" ht="36">
      <c r="B87" s="206" t="s">
        <v>368</v>
      </c>
      <c r="C87" s="204">
        <v>133</v>
      </c>
      <c r="D87" s="119">
        <f t="shared" si="1"/>
        <v>3.6111865327178929</v>
      </c>
      <c r="E87" s="139">
        <v>133</v>
      </c>
      <c r="F87" s="139">
        <v>0</v>
      </c>
      <c r="G87" s="139">
        <v>0</v>
      </c>
      <c r="H87" s="139">
        <v>0</v>
      </c>
    </row>
    <row r="88" spans="1:8" ht="24">
      <c r="B88" s="206" t="s">
        <v>369</v>
      </c>
      <c r="C88" s="204">
        <v>7</v>
      </c>
      <c r="D88" s="119">
        <f t="shared" si="1"/>
        <v>0.19006244909041542</v>
      </c>
      <c r="E88" s="139">
        <v>7</v>
      </c>
      <c r="F88" s="139">
        <v>0</v>
      </c>
      <c r="G88" s="139">
        <v>0</v>
      </c>
      <c r="H88" s="139">
        <v>0</v>
      </c>
    </row>
    <row r="89" spans="1:8" ht="24">
      <c r="B89" s="206" t="s">
        <v>370</v>
      </c>
      <c r="C89" s="204">
        <v>3</v>
      </c>
      <c r="D89" s="119">
        <f t="shared" si="1"/>
        <v>8.1455335324463751E-2</v>
      </c>
      <c r="E89" s="139">
        <v>3</v>
      </c>
      <c r="F89" s="139">
        <v>0</v>
      </c>
      <c r="G89" s="139">
        <v>0</v>
      </c>
      <c r="H89" s="139">
        <v>0</v>
      </c>
    </row>
    <row r="90" spans="1:8" ht="24">
      <c r="B90" s="206" t="s">
        <v>543</v>
      </c>
      <c r="C90" s="204">
        <v>1</v>
      </c>
      <c r="D90" s="119">
        <f t="shared" si="1"/>
        <v>2.7151778441487917E-2</v>
      </c>
      <c r="E90" s="139">
        <v>1</v>
      </c>
      <c r="F90" s="139">
        <v>0</v>
      </c>
      <c r="G90" s="139">
        <v>0</v>
      </c>
      <c r="H90" s="139">
        <v>0</v>
      </c>
    </row>
    <row r="91" spans="1:8">
      <c r="B91" s="206" t="s">
        <v>371</v>
      </c>
      <c r="C91" s="204">
        <v>477</v>
      </c>
      <c r="D91" s="119">
        <f t="shared" si="1"/>
        <v>12.951398316589739</v>
      </c>
      <c r="E91" s="139">
        <v>476</v>
      </c>
      <c r="F91" s="139">
        <v>1</v>
      </c>
      <c r="G91" s="139">
        <v>0</v>
      </c>
      <c r="H91" s="139">
        <v>0</v>
      </c>
    </row>
    <row r="92" spans="1:8" ht="36">
      <c r="B92" s="206" t="s">
        <v>372</v>
      </c>
      <c r="C92" s="204">
        <v>36</v>
      </c>
      <c r="D92" s="119">
        <f t="shared" si="1"/>
        <v>0.97746402389356501</v>
      </c>
      <c r="E92" s="139">
        <v>36</v>
      </c>
      <c r="F92" s="139">
        <v>0</v>
      </c>
      <c r="G92" s="139">
        <v>0</v>
      </c>
      <c r="H92" s="139">
        <v>0</v>
      </c>
    </row>
    <row r="93" spans="1:8" ht="24">
      <c r="B93" s="206" t="s">
        <v>373</v>
      </c>
      <c r="C93" s="204">
        <v>4</v>
      </c>
      <c r="D93" s="119">
        <f t="shared" si="1"/>
        <v>0.10860711376595167</v>
      </c>
      <c r="E93" s="139">
        <v>4</v>
      </c>
      <c r="F93" s="139">
        <v>0</v>
      </c>
      <c r="G93" s="139">
        <v>0</v>
      </c>
      <c r="H93" s="139">
        <v>0</v>
      </c>
    </row>
    <row r="94" spans="1:8" ht="24">
      <c r="B94" s="206" t="s">
        <v>374</v>
      </c>
      <c r="C94" s="204">
        <v>2</v>
      </c>
      <c r="D94" s="119">
        <f t="shared" si="1"/>
        <v>5.4303556882975834E-2</v>
      </c>
      <c r="E94" s="139">
        <v>2</v>
      </c>
      <c r="F94" s="139">
        <v>0</v>
      </c>
      <c r="G94" s="139">
        <v>0</v>
      </c>
      <c r="H94" s="139">
        <v>0</v>
      </c>
    </row>
    <row r="95" spans="1:8" ht="24">
      <c r="A95" s="191"/>
      <c r="B95" s="206" t="s">
        <v>375</v>
      </c>
      <c r="C95" s="204">
        <v>4</v>
      </c>
      <c r="D95" s="119">
        <f t="shared" si="1"/>
        <v>0.10860711376595167</v>
      </c>
      <c r="E95" s="139">
        <v>4</v>
      </c>
      <c r="F95" s="139">
        <v>0</v>
      </c>
      <c r="G95" s="139">
        <v>0</v>
      </c>
      <c r="H95" s="139">
        <v>0</v>
      </c>
    </row>
    <row r="96" spans="1:8" ht="36">
      <c r="A96" s="191"/>
      <c r="B96" s="206" t="s">
        <v>544</v>
      </c>
      <c r="C96" s="204">
        <v>1</v>
      </c>
      <c r="D96" s="119">
        <f t="shared" si="1"/>
        <v>2.7151778441487917E-2</v>
      </c>
      <c r="E96" s="139">
        <v>1</v>
      </c>
      <c r="F96" s="139">
        <v>0</v>
      </c>
      <c r="G96" s="139">
        <v>0</v>
      </c>
      <c r="H96" s="139">
        <v>0</v>
      </c>
    </row>
    <row r="97" spans="1:8">
      <c r="A97" s="191"/>
      <c r="B97" s="206" t="s">
        <v>545</v>
      </c>
      <c r="C97" s="204">
        <v>1</v>
      </c>
      <c r="D97" s="119">
        <f t="shared" si="1"/>
        <v>2.7151778441487917E-2</v>
      </c>
      <c r="E97" s="139">
        <v>1</v>
      </c>
      <c r="F97" s="139">
        <v>0</v>
      </c>
      <c r="G97" s="139">
        <v>0</v>
      </c>
      <c r="H97" s="139">
        <v>0</v>
      </c>
    </row>
    <row r="98" spans="1:8">
      <c r="A98" s="191"/>
      <c r="B98" s="206" t="s">
        <v>376</v>
      </c>
      <c r="C98" s="204">
        <v>4</v>
      </c>
      <c r="D98" s="119">
        <f t="shared" si="1"/>
        <v>0.10860711376595167</v>
      </c>
      <c r="E98" s="139">
        <v>4</v>
      </c>
      <c r="F98" s="139">
        <v>0</v>
      </c>
      <c r="G98" s="139">
        <v>0</v>
      </c>
      <c r="H98" s="139">
        <v>0</v>
      </c>
    </row>
    <row r="99" spans="1:8">
      <c r="A99" s="203"/>
      <c r="B99" s="206" t="s">
        <v>377</v>
      </c>
      <c r="C99" s="204">
        <v>347</v>
      </c>
      <c r="D99" s="119">
        <f t="shared" si="1"/>
        <v>9.4216671191963073</v>
      </c>
      <c r="E99" s="139">
        <v>347</v>
      </c>
      <c r="F99" s="139">
        <v>0</v>
      </c>
      <c r="G99" s="139">
        <v>0</v>
      </c>
      <c r="H99" s="139">
        <v>0</v>
      </c>
    </row>
    <row r="100" spans="1:8">
      <c r="B100" s="206" t="s">
        <v>378</v>
      </c>
      <c r="C100" s="204">
        <v>48</v>
      </c>
      <c r="D100" s="119">
        <f t="shared" si="1"/>
        <v>1.30328536519142</v>
      </c>
      <c r="E100" s="139">
        <v>48</v>
      </c>
      <c r="F100" s="139">
        <v>0</v>
      </c>
      <c r="G100" s="139">
        <v>0</v>
      </c>
      <c r="H100" s="139">
        <v>0</v>
      </c>
    </row>
    <row r="101" spans="1:8">
      <c r="B101" s="206" t="s">
        <v>379</v>
      </c>
      <c r="C101" s="204">
        <v>9</v>
      </c>
      <c r="D101" s="119">
        <f t="shared" si="1"/>
        <v>0.24436600597339125</v>
      </c>
      <c r="E101" s="139">
        <v>9</v>
      </c>
      <c r="F101" s="139">
        <v>0</v>
      </c>
      <c r="G101" s="139">
        <v>0</v>
      </c>
      <c r="H101" s="139">
        <v>0</v>
      </c>
    </row>
    <row r="102" spans="1:8">
      <c r="B102" s="206" t="s">
        <v>380</v>
      </c>
      <c r="C102" s="204">
        <v>17</v>
      </c>
      <c r="D102" s="119">
        <f t="shared" si="1"/>
        <v>0.46158023350529459</v>
      </c>
      <c r="E102" s="139">
        <v>17</v>
      </c>
      <c r="F102" s="139">
        <v>0</v>
      </c>
      <c r="G102" s="139">
        <v>0</v>
      </c>
      <c r="H102" s="139">
        <v>0</v>
      </c>
    </row>
    <row r="103" spans="1:8" ht="24">
      <c r="B103" s="206" t="s">
        <v>546</v>
      </c>
      <c r="C103" s="204">
        <v>6</v>
      </c>
      <c r="D103" s="119">
        <f t="shared" si="1"/>
        <v>0.1629106706489275</v>
      </c>
      <c r="E103" s="139">
        <v>6</v>
      </c>
      <c r="F103" s="139">
        <v>0</v>
      </c>
      <c r="G103" s="139">
        <v>0</v>
      </c>
      <c r="H103" s="139">
        <v>0</v>
      </c>
    </row>
    <row r="104" spans="1:8" ht="36">
      <c r="B104" s="206" t="s">
        <v>381</v>
      </c>
      <c r="C104" s="204">
        <v>6</v>
      </c>
      <c r="D104" s="119">
        <f t="shared" si="1"/>
        <v>0.1629106706489275</v>
      </c>
      <c r="E104" s="52">
        <v>5</v>
      </c>
      <c r="F104" s="52">
        <v>1</v>
      </c>
      <c r="G104" s="52">
        <v>0</v>
      </c>
      <c r="H104" s="52">
        <v>0</v>
      </c>
    </row>
    <row r="105" spans="1:8" ht="36">
      <c r="B105" s="206" t="s">
        <v>382</v>
      </c>
      <c r="C105" s="204">
        <v>32</v>
      </c>
      <c r="D105" s="119">
        <f t="shared" si="1"/>
        <v>0.86885691012761335</v>
      </c>
      <c r="E105" s="52">
        <v>31</v>
      </c>
      <c r="F105" s="52">
        <v>0</v>
      </c>
      <c r="G105" s="52">
        <v>1</v>
      </c>
      <c r="H105" s="52">
        <v>0</v>
      </c>
    </row>
    <row r="106" spans="1:8" ht="36">
      <c r="B106" s="206" t="s">
        <v>383</v>
      </c>
      <c r="C106" s="204">
        <v>6</v>
      </c>
      <c r="D106" s="119">
        <f t="shared" si="1"/>
        <v>0.1629106706489275</v>
      </c>
      <c r="E106" s="52">
        <v>6</v>
      </c>
      <c r="F106" s="52">
        <v>0</v>
      </c>
      <c r="G106" s="52">
        <v>0</v>
      </c>
      <c r="H106" s="52">
        <v>0</v>
      </c>
    </row>
    <row r="107" spans="1:8" ht="24">
      <c r="B107" s="206" t="s">
        <v>384</v>
      </c>
      <c r="C107" s="204">
        <v>59</v>
      </c>
      <c r="D107" s="119">
        <f t="shared" si="1"/>
        <v>1.6019549280477872</v>
      </c>
      <c r="E107" s="52">
        <v>59</v>
      </c>
      <c r="F107" s="52">
        <v>0</v>
      </c>
      <c r="G107" s="52">
        <v>0</v>
      </c>
      <c r="H107" s="52">
        <v>0</v>
      </c>
    </row>
    <row r="108" spans="1:8" ht="15" customHeight="1">
      <c r="B108" s="202" t="s">
        <v>446</v>
      </c>
      <c r="C108" s="140">
        <v>3683</v>
      </c>
      <c r="D108" s="122">
        <f t="shared" si="1"/>
        <v>100</v>
      </c>
      <c r="E108" s="140">
        <v>3672</v>
      </c>
      <c r="F108" s="141">
        <v>7</v>
      </c>
      <c r="G108" s="141">
        <v>1</v>
      </c>
      <c r="H108" s="141">
        <v>3</v>
      </c>
    </row>
    <row r="109" spans="1:8" ht="15" customHeight="1">
      <c r="B109" s="199"/>
      <c r="C109" s="199"/>
      <c r="D109" s="200"/>
      <c r="E109" s="199"/>
      <c r="F109" s="201"/>
      <c r="G109" s="201"/>
      <c r="H109" s="201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B2" sqref="B2:H2"/>
    </sheetView>
  </sheetViews>
  <sheetFormatPr baseColWidth="10" defaultRowHeight="15"/>
  <cols>
    <col min="2" max="2" width="43.5703125" customWidth="1"/>
    <col min="3" max="3" width="10" customWidth="1"/>
    <col min="4" max="4" width="9.42578125" customWidth="1"/>
    <col min="5" max="5" width="10.28515625" customWidth="1"/>
    <col min="6" max="6" width="8.7109375" customWidth="1"/>
    <col min="7" max="7" width="10.5703125" customWidth="1"/>
    <col min="8" max="8" width="9.28515625" customWidth="1"/>
  </cols>
  <sheetData>
    <row r="1" spans="1:8" ht="15" customHeight="1">
      <c r="B1" s="8"/>
      <c r="C1" s="9"/>
      <c r="D1" s="9"/>
      <c r="E1" s="9"/>
      <c r="F1" s="9"/>
      <c r="G1" s="9"/>
      <c r="H1" s="9"/>
    </row>
    <row r="2" spans="1:8" ht="15.75" customHeight="1">
      <c r="A2" s="162"/>
      <c r="B2" s="324" t="s">
        <v>418</v>
      </c>
      <c r="C2" s="325"/>
      <c r="D2" s="325"/>
      <c r="E2" s="325"/>
      <c r="F2" s="325"/>
      <c r="G2" s="325"/>
      <c r="H2" s="326"/>
    </row>
    <row r="3" spans="1:8">
      <c r="A3" s="249"/>
      <c r="B3" s="143" t="s">
        <v>419</v>
      </c>
      <c r="C3" s="138" t="s">
        <v>420</v>
      </c>
      <c r="D3" s="138" t="s">
        <v>421</v>
      </c>
      <c r="E3" s="36" t="s">
        <v>1</v>
      </c>
      <c r="F3" s="36" t="s">
        <v>2</v>
      </c>
      <c r="G3" s="36" t="s">
        <v>3</v>
      </c>
      <c r="H3" s="144" t="s">
        <v>4</v>
      </c>
    </row>
    <row r="4" spans="1:8" ht="14.25" customHeight="1">
      <c r="A4" s="209"/>
      <c r="B4" s="10" t="s">
        <v>422</v>
      </c>
      <c r="C4" s="145">
        <v>113</v>
      </c>
      <c r="D4" s="119">
        <f>C4/C$33*100</f>
        <v>3.0681509638881348</v>
      </c>
      <c r="E4" s="146">
        <v>113</v>
      </c>
      <c r="F4" s="146">
        <v>0</v>
      </c>
      <c r="G4" s="146">
        <v>0</v>
      </c>
      <c r="H4" s="146">
        <v>0</v>
      </c>
    </row>
    <row r="5" spans="1:8">
      <c r="A5" s="209"/>
      <c r="B5" s="10" t="s">
        <v>423</v>
      </c>
      <c r="C5" s="145">
        <v>917</v>
      </c>
      <c r="D5" s="119">
        <f t="shared" ref="D5:D33" si="0">C5/C$33*100</f>
        <v>24.898180830844421</v>
      </c>
      <c r="E5" s="146">
        <v>917</v>
      </c>
      <c r="F5" s="146">
        <v>0</v>
      </c>
      <c r="G5" s="146">
        <v>0</v>
      </c>
      <c r="H5" s="146">
        <v>0</v>
      </c>
    </row>
    <row r="6" spans="1:8">
      <c r="A6" s="209"/>
      <c r="B6" s="10" t="s">
        <v>424</v>
      </c>
      <c r="C6" s="145">
        <v>303</v>
      </c>
      <c r="D6" s="119">
        <f t="shared" si="0"/>
        <v>8.2269888677708387</v>
      </c>
      <c r="E6" s="146">
        <v>302</v>
      </c>
      <c r="F6" s="146">
        <v>1</v>
      </c>
      <c r="G6" s="146">
        <v>0</v>
      </c>
      <c r="H6" s="146">
        <v>0</v>
      </c>
    </row>
    <row r="7" spans="1:8" ht="13.5" customHeight="1">
      <c r="A7" s="209"/>
      <c r="B7" s="10" t="s">
        <v>425</v>
      </c>
      <c r="C7" s="145">
        <v>273</v>
      </c>
      <c r="D7" s="119">
        <f t="shared" si="0"/>
        <v>7.4124355145262015</v>
      </c>
      <c r="E7" s="146">
        <v>273</v>
      </c>
      <c r="F7" s="146">
        <v>0</v>
      </c>
      <c r="G7" s="146">
        <v>0</v>
      </c>
      <c r="H7" s="146">
        <v>0</v>
      </c>
    </row>
    <row r="8" spans="1:8">
      <c r="A8" s="209"/>
      <c r="B8" s="10" t="s">
        <v>426</v>
      </c>
      <c r="C8" s="145">
        <v>139</v>
      </c>
      <c r="D8" s="119">
        <f t="shared" si="0"/>
        <v>3.7740972033668205</v>
      </c>
      <c r="E8" s="146">
        <v>137</v>
      </c>
      <c r="F8" s="146">
        <v>2</v>
      </c>
      <c r="G8" s="146">
        <v>0</v>
      </c>
      <c r="H8" s="146">
        <v>0</v>
      </c>
    </row>
    <row r="9" spans="1:8">
      <c r="A9" s="209"/>
      <c r="B9" s="10" t="s">
        <v>427</v>
      </c>
      <c r="C9" s="145">
        <v>12</v>
      </c>
      <c r="D9" s="119">
        <f t="shared" si="0"/>
        <v>0.325821341297855</v>
      </c>
      <c r="E9" s="146">
        <v>11</v>
      </c>
      <c r="F9" s="146">
        <v>1</v>
      </c>
      <c r="G9" s="146">
        <v>0</v>
      </c>
      <c r="H9" s="146">
        <v>0</v>
      </c>
    </row>
    <row r="10" spans="1:8">
      <c r="A10" s="209"/>
      <c r="B10" s="10" t="s">
        <v>428</v>
      </c>
      <c r="C10" s="145">
        <v>14</v>
      </c>
      <c r="D10" s="119">
        <f t="shared" si="0"/>
        <v>0.38012489818083084</v>
      </c>
      <c r="E10" s="146">
        <v>14</v>
      </c>
      <c r="F10" s="146">
        <v>0</v>
      </c>
      <c r="G10" s="146">
        <v>0</v>
      </c>
      <c r="H10" s="146">
        <v>0</v>
      </c>
    </row>
    <row r="11" spans="1:8">
      <c r="A11" s="209"/>
      <c r="B11" s="10" t="s">
        <v>429</v>
      </c>
      <c r="C11" s="145">
        <v>393</v>
      </c>
      <c r="D11" s="119">
        <f t="shared" si="0"/>
        <v>10.670648927504752</v>
      </c>
      <c r="E11" s="146">
        <v>393</v>
      </c>
      <c r="F11" s="146">
        <v>0</v>
      </c>
      <c r="G11" s="146">
        <v>0</v>
      </c>
      <c r="H11" s="146">
        <v>0</v>
      </c>
    </row>
    <row r="12" spans="1:8">
      <c r="A12" s="209"/>
      <c r="B12" s="10" t="s">
        <v>430</v>
      </c>
      <c r="C12" s="145">
        <v>616</v>
      </c>
      <c r="D12" s="119">
        <f t="shared" si="0"/>
        <v>16.725495519956556</v>
      </c>
      <c r="E12" s="146">
        <v>616</v>
      </c>
      <c r="F12" s="146">
        <v>0</v>
      </c>
      <c r="G12" s="146">
        <v>0</v>
      </c>
      <c r="H12" s="146">
        <v>0</v>
      </c>
    </row>
    <row r="13" spans="1:8" ht="24">
      <c r="A13" s="209"/>
      <c r="B13" s="10" t="s">
        <v>431</v>
      </c>
      <c r="C13" s="145">
        <v>476</v>
      </c>
      <c r="D13" s="119">
        <f t="shared" si="0"/>
        <v>12.924246538148248</v>
      </c>
      <c r="E13" s="146">
        <v>476</v>
      </c>
      <c r="F13" s="146">
        <v>0</v>
      </c>
      <c r="G13" s="146">
        <v>0</v>
      </c>
      <c r="H13" s="146">
        <v>0</v>
      </c>
    </row>
    <row r="14" spans="1:8" ht="24">
      <c r="A14" s="209"/>
      <c r="B14" s="10" t="s">
        <v>432</v>
      </c>
      <c r="C14" s="145">
        <v>4</v>
      </c>
      <c r="D14" s="119">
        <f t="shared" si="0"/>
        <v>0.10860711376595167</v>
      </c>
      <c r="E14" s="146">
        <v>3</v>
      </c>
      <c r="F14" s="146">
        <v>1</v>
      </c>
      <c r="G14" s="146">
        <v>0</v>
      </c>
      <c r="H14" s="146">
        <v>0</v>
      </c>
    </row>
    <row r="15" spans="1:8" ht="15" customHeight="1">
      <c r="A15" s="209"/>
      <c r="B15" s="10" t="s">
        <v>433</v>
      </c>
      <c r="C15" s="145">
        <v>5</v>
      </c>
      <c r="D15" s="119">
        <f t="shared" si="0"/>
        <v>0.13575889220743959</v>
      </c>
      <c r="E15" s="146">
        <v>5</v>
      </c>
      <c r="F15" s="146">
        <v>0</v>
      </c>
      <c r="G15" s="146">
        <v>0</v>
      </c>
      <c r="H15" s="146">
        <v>0</v>
      </c>
    </row>
    <row r="16" spans="1:8">
      <c r="A16" s="209"/>
      <c r="B16" s="10" t="s">
        <v>434</v>
      </c>
      <c r="C16" s="145">
        <v>123</v>
      </c>
      <c r="D16" s="119">
        <f t="shared" si="0"/>
        <v>3.3396687483030139</v>
      </c>
      <c r="E16" s="146">
        <v>123</v>
      </c>
      <c r="F16" s="146">
        <v>0</v>
      </c>
      <c r="G16" s="146">
        <v>0</v>
      </c>
      <c r="H16" s="146">
        <v>0</v>
      </c>
    </row>
    <row r="17" spans="1:8" ht="15.75" customHeight="1">
      <c r="A17" s="209"/>
      <c r="B17" s="10" t="s">
        <v>435</v>
      </c>
      <c r="C17" s="145">
        <v>32</v>
      </c>
      <c r="D17" s="119">
        <f t="shared" si="0"/>
        <v>0.86885691012761335</v>
      </c>
      <c r="E17" s="146">
        <v>32</v>
      </c>
      <c r="F17" s="146">
        <v>0</v>
      </c>
      <c r="G17" s="146">
        <v>0</v>
      </c>
      <c r="H17" s="146">
        <v>0</v>
      </c>
    </row>
    <row r="18" spans="1:8" ht="17.25" customHeight="1">
      <c r="A18" s="209"/>
      <c r="B18" s="10" t="s">
        <v>436</v>
      </c>
      <c r="C18" s="145">
        <v>5</v>
      </c>
      <c r="D18" s="119">
        <f t="shared" si="0"/>
        <v>0.13575889220743959</v>
      </c>
      <c r="E18" s="146">
        <v>5</v>
      </c>
      <c r="F18" s="146">
        <v>0</v>
      </c>
      <c r="G18" s="146">
        <v>0</v>
      </c>
      <c r="H18" s="146">
        <v>0</v>
      </c>
    </row>
    <row r="19" spans="1:8">
      <c r="A19" s="209"/>
      <c r="B19" s="10" t="s">
        <v>437</v>
      </c>
      <c r="C19" s="145">
        <v>4</v>
      </c>
      <c r="D19" s="119">
        <f t="shared" si="0"/>
        <v>0.10860711376595167</v>
      </c>
      <c r="E19" s="146">
        <v>4</v>
      </c>
      <c r="F19" s="146">
        <v>0</v>
      </c>
      <c r="G19" s="146">
        <v>0</v>
      </c>
      <c r="H19" s="146">
        <v>0</v>
      </c>
    </row>
    <row r="20" spans="1:8">
      <c r="A20" s="209"/>
      <c r="B20" s="13" t="s">
        <v>505</v>
      </c>
      <c r="C20" s="145">
        <v>1</v>
      </c>
      <c r="D20" s="119">
        <f t="shared" si="0"/>
        <v>2.7151778441487917E-2</v>
      </c>
      <c r="E20" s="146">
        <v>1</v>
      </c>
      <c r="F20" s="146">
        <v>0</v>
      </c>
      <c r="G20" s="146">
        <v>0</v>
      </c>
      <c r="H20" s="146">
        <v>0</v>
      </c>
    </row>
    <row r="21" spans="1:8">
      <c r="A21" s="209"/>
      <c r="B21" s="10" t="s">
        <v>438</v>
      </c>
      <c r="C21" s="145">
        <v>3</v>
      </c>
      <c r="D21" s="119">
        <f t="shared" si="0"/>
        <v>8.1455335324463751E-2</v>
      </c>
      <c r="E21" s="146">
        <v>3</v>
      </c>
      <c r="F21" s="146">
        <v>0</v>
      </c>
      <c r="G21" s="146">
        <v>0</v>
      </c>
      <c r="H21" s="146">
        <v>0</v>
      </c>
    </row>
    <row r="22" spans="1:8" ht="16.5" customHeight="1">
      <c r="A22" s="209"/>
      <c r="B22" s="10" t="s">
        <v>439</v>
      </c>
      <c r="C22" s="145">
        <v>2</v>
      </c>
      <c r="D22" s="119">
        <f t="shared" si="0"/>
        <v>5.4303556882975834E-2</v>
      </c>
      <c r="E22" s="146">
        <v>2</v>
      </c>
      <c r="F22" s="146">
        <v>0</v>
      </c>
      <c r="G22" s="146">
        <v>0</v>
      </c>
      <c r="H22" s="146">
        <v>0</v>
      </c>
    </row>
    <row r="23" spans="1:8">
      <c r="A23" s="209"/>
      <c r="B23" s="10" t="s">
        <v>440</v>
      </c>
      <c r="C23" s="145">
        <v>3</v>
      </c>
      <c r="D23" s="119">
        <f t="shared" si="0"/>
        <v>8.1455335324463751E-2</v>
      </c>
      <c r="E23" s="146">
        <v>3</v>
      </c>
      <c r="F23" s="146">
        <v>0</v>
      </c>
      <c r="G23" s="146">
        <v>0</v>
      </c>
      <c r="H23" s="146">
        <v>0</v>
      </c>
    </row>
    <row r="24" spans="1:8">
      <c r="A24" s="209"/>
      <c r="B24" s="11" t="s">
        <v>547</v>
      </c>
      <c r="C24" s="145">
        <v>3</v>
      </c>
      <c r="D24" s="119">
        <f t="shared" si="0"/>
        <v>8.1455335324463751E-2</v>
      </c>
      <c r="E24" s="146">
        <v>3</v>
      </c>
      <c r="F24" s="146">
        <v>0</v>
      </c>
      <c r="G24" s="146">
        <v>0</v>
      </c>
      <c r="H24" s="146">
        <v>0</v>
      </c>
    </row>
    <row r="25" spans="1:8">
      <c r="A25" s="209"/>
      <c r="B25" s="10" t="s">
        <v>441</v>
      </c>
      <c r="C25" s="145">
        <v>4</v>
      </c>
      <c r="D25" s="119">
        <f t="shared" si="0"/>
        <v>0.10860711376595167</v>
      </c>
      <c r="E25" s="146">
        <v>4</v>
      </c>
      <c r="F25" s="146">
        <v>0</v>
      </c>
      <c r="G25" s="146">
        <v>0</v>
      </c>
      <c r="H25" s="146">
        <v>0</v>
      </c>
    </row>
    <row r="26" spans="1:8" ht="24">
      <c r="A26" s="209"/>
      <c r="B26" s="11" t="s">
        <v>548</v>
      </c>
      <c r="C26" s="145">
        <v>3</v>
      </c>
      <c r="D26" s="119">
        <f t="shared" si="0"/>
        <v>8.1455335324463751E-2</v>
      </c>
      <c r="E26" s="146">
        <v>1</v>
      </c>
      <c r="F26" s="146">
        <v>1</v>
      </c>
      <c r="G26" s="146">
        <v>1</v>
      </c>
      <c r="H26" s="146">
        <v>0</v>
      </c>
    </row>
    <row r="27" spans="1:8" ht="24">
      <c r="A27" s="209"/>
      <c r="B27" s="10" t="s">
        <v>442</v>
      </c>
      <c r="C27" s="145">
        <v>1</v>
      </c>
      <c r="D27" s="119">
        <f t="shared" si="0"/>
        <v>2.7151778441487917E-2</v>
      </c>
      <c r="E27" s="146">
        <v>1</v>
      </c>
      <c r="F27" s="146">
        <v>0</v>
      </c>
      <c r="G27" s="146">
        <v>0</v>
      </c>
      <c r="H27" s="146">
        <v>0</v>
      </c>
    </row>
    <row r="28" spans="1:8" ht="24">
      <c r="A28" s="209"/>
      <c r="B28" s="11" t="s">
        <v>504</v>
      </c>
      <c r="C28" s="145">
        <v>1</v>
      </c>
      <c r="D28" s="119">
        <f t="shared" si="0"/>
        <v>2.7151778441487917E-2</v>
      </c>
      <c r="E28" s="146">
        <v>1</v>
      </c>
      <c r="F28" s="146">
        <v>0</v>
      </c>
      <c r="G28" s="146">
        <v>0</v>
      </c>
      <c r="H28" s="146">
        <v>0</v>
      </c>
    </row>
    <row r="29" spans="1:8" ht="24">
      <c r="A29" s="209"/>
      <c r="B29" s="11" t="s">
        <v>549</v>
      </c>
      <c r="C29" s="145">
        <v>1</v>
      </c>
      <c r="D29" s="119">
        <f t="shared" si="0"/>
        <v>2.7151778441487917E-2</v>
      </c>
      <c r="E29" s="146">
        <v>1</v>
      </c>
      <c r="F29" s="146">
        <v>0</v>
      </c>
      <c r="G29" s="146">
        <v>0</v>
      </c>
      <c r="H29" s="146">
        <v>0</v>
      </c>
    </row>
    <row r="30" spans="1:8">
      <c r="A30" s="209"/>
      <c r="B30" s="10" t="s">
        <v>443</v>
      </c>
      <c r="C30" s="140">
        <v>30</v>
      </c>
      <c r="D30" s="119">
        <f t="shared" si="0"/>
        <v>0.81455335324463751</v>
      </c>
      <c r="E30" s="207">
        <v>29</v>
      </c>
      <c r="F30" s="208">
        <v>0</v>
      </c>
      <c r="G30" s="208">
        <v>0</v>
      </c>
      <c r="H30" s="208">
        <v>1</v>
      </c>
    </row>
    <row r="31" spans="1:8" ht="24">
      <c r="A31" s="209"/>
      <c r="B31" s="10" t="s">
        <v>444</v>
      </c>
      <c r="C31" s="140">
        <v>4</v>
      </c>
      <c r="D31" s="119">
        <f t="shared" si="0"/>
        <v>0.10860711376595167</v>
      </c>
      <c r="E31" s="52">
        <v>1</v>
      </c>
      <c r="F31" s="52">
        <v>1</v>
      </c>
      <c r="G31" s="52">
        <v>0</v>
      </c>
      <c r="H31" s="52">
        <v>2</v>
      </c>
    </row>
    <row r="32" spans="1:8" ht="24">
      <c r="A32" s="209"/>
      <c r="B32" s="10" t="s">
        <v>445</v>
      </c>
      <c r="C32" s="140">
        <v>198</v>
      </c>
      <c r="D32" s="119">
        <f t="shared" si="0"/>
        <v>5.3760521314146077</v>
      </c>
      <c r="E32" s="52">
        <v>198</v>
      </c>
      <c r="F32" s="52">
        <v>0</v>
      </c>
      <c r="G32" s="52">
        <v>0</v>
      </c>
      <c r="H32" s="52">
        <v>0</v>
      </c>
    </row>
    <row r="33" spans="2:8">
      <c r="B33" s="147" t="s">
        <v>446</v>
      </c>
      <c r="C33" s="140">
        <v>3683</v>
      </c>
      <c r="D33" s="122">
        <f t="shared" si="0"/>
        <v>100</v>
      </c>
      <c r="E33" s="140">
        <v>3672</v>
      </c>
      <c r="F33" s="148">
        <v>7</v>
      </c>
      <c r="G33" s="148">
        <v>1</v>
      </c>
      <c r="H33" s="148">
        <v>3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B2" sqref="B2:H2"/>
    </sheetView>
  </sheetViews>
  <sheetFormatPr baseColWidth="10" defaultRowHeight="15"/>
  <cols>
    <col min="2" max="2" width="42.5703125" customWidth="1"/>
  </cols>
  <sheetData>
    <row r="1" spans="1:8">
      <c r="B1" s="7"/>
      <c r="C1" s="7"/>
      <c r="D1" s="7"/>
      <c r="E1" s="7"/>
      <c r="F1" s="7"/>
      <c r="G1" s="7"/>
      <c r="H1" s="7"/>
    </row>
    <row r="2" spans="1:8" ht="15.75" customHeight="1">
      <c r="A2" s="162"/>
      <c r="B2" s="324" t="s">
        <v>506</v>
      </c>
      <c r="C2" s="325"/>
      <c r="D2" s="325"/>
      <c r="E2" s="325"/>
      <c r="F2" s="325"/>
      <c r="G2" s="325"/>
      <c r="H2" s="326"/>
    </row>
    <row r="3" spans="1:8">
      <c r="B3" s="205" t="s">
        <v>507</v>
      </c>
      <c r="C3" s="138" t="s">
        <v>420</v>
      </c>
      <c r="D3" s="138" t="s">
        <v>421</v>
      </c>
      <c r="E3" s="36" t="s">
        <v>1</v>
      </c>
      <c r="F3" s="36" t="s">
        <v>2</v>
      </c>
      <c r="G3" s="36" t="s">
        <v>3</v>
      </c>
      <c r="H3" s="149" t="s">
        <v>4</v>
      </c>
    </row>
    <row r="4" spans="1:8" ht="15.75" customHeight="1">
      <c r="B4" s="211" t="s">
        <v>385</v>
      </c>
      <c r="C4" s="210">
        <v>26</v>
      </c>
      <c r="D4" s="119">
        <f>C4/C$37*100</f>
        <v>0.70594623947868584</v>
      </c>
      <c r="E4" s="150">
        <v>25</v>
      </c>
      <c r="F4" s="150">
        <v>0</v>
      </c>
      <c r="G4" s="150">
        <v>0</v>
      </c>
      <c r="H4" s="150">
        <v>1</v>
      </c>
    </row>
    <row r="5" spans="1:8" ht="24">
      <c r="B5" s="211" t="s">
        <v>386</v>
      </c>
      <c r="C5" s="210">
        <v>9</v>
      </c>
      <c r="D5" s="119">
        <f t="shared" ref="D5:D37" si="0">C5/C$37*100</f>
        <v>0.24436600597339125</v>
      </c>
      <c r="E5" s="150">
        <v>8</v>
      </c>
      <c r="F5" s="150">
        <v>0</v>
      </c>
      <c r="G5" s="150">
        <v>0</v>
      </c>
      <c r="H5" s="150">
        <v>1</v>
      </c>
    </row>
    <row r="6" spans="1:8">
      <c r="B6" s="211" t="s">
        <v>387</v>
      </c>
      <c r="C6" s="210">
        <v>34</v>
      </c>
      <c r="D6" s="119">
        <f t="shared" si="0"/>
        <v>0.92316046701058918</v>
      </c>
      <c r="E6" s="150">
        <v>34</v>
      </c>
      <c r="F6" s="150">
        <v>0</v>
      </c>
      <c r="G6" s="150">
        <v>0</v>
      </c>
      <c r="H6" s="150">
        <v>0</v>
      </c>
    </row>
    <row r="7" spans="1:8">
      <c r="B7" s="211" t="s">
        <v>388</v>
      </c>
      <c r="C7" s="210">
        <v>127</v>
      </c>
      <c r="D7" s="119">
        <f t="shared" si="0"/>
        <v>3.4482758620689653</v>
      </c>
      <c r="E7" s="150">
        <v>127</v>
      </c>
      <c r="F7" s="150">
        <v>0</v>
      </c>
      <c r="G7" s="150">
        <v>0</v>
      </c>
      <c r="H7" s="150">
        <v>0</v>
      </c>
    </row>
    <row r="8" spans="1:8">
      <c r="B8" s="211" t="s">
        <v>389</v>
      </c>
      <c r="C8" s="210">
        <v>8</v>
      </c>
      <c r="D8" s="119">
        <f t="shared" si="0"/>
        <v>0.21721422753190334</v>
      </c>
      <c r="E8" s="150">
        <v>8</v>
      </c>
      <c r="F8" s="150">
        <v>0</v>
      </c>
      <c r="G8" s="150">
        <v>0</v>
      </c>
      <c r="H8" s="150">
        <v>0</v>
      </c>
    </row>
    <row r="9" spans="1:8">
      <c r="B9" s="211" t="s">
        <v>390</v>
      </c>
      <c r="C9" s="210">
        <v>6</v>
      </c>
      <c r="D9" s="119">
        <f t="shared" si="0"/>
        <v>0.1629106706489275</v>
      </c>
      <c r="E9" s="150">
        <v>6</v>
      </c>
      <c r="F9" s="150">
        <v>0</v>
      </c>
      <c r="G9" s="150">
        <v>0</v>
      </c>
      <c r="H9" s="150">
        <v>0</v>
      </c>
    </row>
    <row r="10" spans="1:8" ht="24">
      <c r="B10" s="211" t="s">
        <v>391</v>
      </c>
      <c r="C10" s="210">
        <v>18</v>
      </c>
      <c r="D10" s="119">
        <f t="shared" si="0"/>
        <v>0.48873201194678251</v>
      </c>
      <c r="E10" s="150">
        <v>18</v>
      </c>
      <c r="F10" s="150">
        <v>0</v>
      </c>
      <c r="G10" s="150">
        <v>0</v>
      </c>
      <c r="H10" s="150">
        <v>0</v>
      </c>
    </row>
    <row r="11" spans="1:8" ht="24">
      <c r="B11" s="211" t="s">
        <v>392</v>
      </c>
      <c r="C11" s="210">
        <v>82</v>
      </c>
      <c r="D11" s="119">
        <f t="shared" si="0"/>
        <v>2.2264458322020091</v>
      </c>
      <c r="E11" s="150">
        <v>82</v>
      </c>
      <c r="F11" s="150">
        <v>0</v>
      </c>
      <c r="G11" s="150">
        <v>0</v>
      </c>
      <c r="H11" s="150">
        <v>0</v>
      </c>
    </row>
    <row r="12" spans="1:8" ht="24">
      <c r="B12" s="211" t="s">
        <v>393</v>
      </c>
      <c r="C12" s="210">
        <v>27</v>
      </c>
      <c r="D12" s="119">
        <f t="shared" si="0"/>
        <v>0.73309801792017382</v>
      </c>
      <c r="E12" s="150">
        <v>27</v>
      </c>
      <c r="F12" s="150">
        <v>0</v>
      </c>
      <c r="G12" s="150">
        <v>0</v>
      </c>
      <c r="H12" s="150">
        <v>0</v>
      </c>
    </row>
    <row r="13" spans="1:8" ht="24">
      <c r="B13" s="211" t="s">
        <v>394</v>
      </c>
      <c r="C13" s="210">
        <v>641</v>
      </c>
      <c r="D13" s="119">
        <f t="shared" si="0"/>
        <v>17.404289980993756</v>
      </c>
      <c r="E13" s="150">
        <v>641</v>
      </c>
      <c r="F13" s="150">
        <v>0</v>
      </c>
      <c r="G13" s="150">
        <v>0</v>
      </c>
      <c r="H13" s="150">
        <v>0</v>
      </c>
    </row>
    <row r="14" spans="1:8" ht="24">
      <c r="B14" s="211" t="s">
        <v>395</v>
      </c>
      <c r="C14" s="210">
        <v>170</v>
      </c>
      <c r="D14" s="119">
        <f t="shared" si="0"/>
        <v>4.6158023350529458</v>
      </c>
      <c r="E14" s="150">
        <v>170</v>
      </c>
      <c r="F14" s="150">
        <v>0</v>
      </c>
      <c r="G14" s="150">
        <v>0</v>
      </c>
      <c r="H14" s="150">
        <v>0</v>
      </c>
    </row>
    <row r="15" spans="1:8" ht="24">
      <c r="B15" s="211" t="s">
        <v>396</v>
      </c>
      <c r="C15" s="210">
        <v>85</v>
      </c>
      <c r="D15" s="119">
        <f t="shared" si="0"/>
        <v>2.3079011675264729</v>
      </c>
      <c r="E15" s="150">
        <v>85</v>
      </c>
      <c r="F15" s="150">
        <v>0</v>
      </c>
      <c r="G15" s="150">
        <v>0</v>
      </c>
      <c r="H15" s="150">
        <v>0</v>
      </c>
    </row>
    <row r="16" spans="1:8">
      <c r="B16" s="211" t="s">
        <v>397</v>
      </c>
      <c r="C16" s="210">
        <v>6</v>
      </c>
      <c r="D16" s="119">
        <f t="shared" si="0"/>
        <v>0.1629106706489275</v>
      </c>
      <c r="E16" s="150">
        <v>6</v>
      </c>
      <c r="F16" s="150">
        <v>0</v>
      </c>
      <c r="G16" s="150">
        <v>0</v>
      </c>
      <c r="H16" s="150">
        <v>0</v>
      </c>
    </row>
    <row r="17" spans="2:8" ht="24">
      <c r="B17" s="211" t="s">
        <v>398</v>
      </c>
      <c r="C17" s="210">
        <v>17</v>
      </c>
      <c r="D17" s="119">
        <f t="shared" si="0"/>
        <v>0.46158023350529459</v>
      </c>
      <c r="E17" s="150">
        <v>17</v>
      </c>
      <c r="F17" s="150">
        <v>0</v>
      </c>
      <c r="G17" s="150">
        <v>0</v>
      </c>
      <c r="H17" s="150">
        <v>0</v>
      </c>
    </row>
    <row r="18" spans="2:8">
      <c r="B18" s="211" t="s">
        <v>399</v>
      </c>
      <c r="C18" s="210">
        <v>10</v>
      </c>
      <c r="D18" s="119">
        <f t="shared" si="0"/>
        <v>0.27151778441487917</v>
      </c>
      <c r="E18" s="150">
        <v>10</v>
      </c>
      <c r="F18" s="150">
        <v>0</v>
      </c>
      <c r="G18" s="150">
        <v>0</v>
      </c>
      <c r="H18" s="150">
        <v>0</v>
      </c>
    </row>
    <row r="19" spans="2:8" ht="24">
      <c r="B19" s="211" t="s">
        <v>400</v>
      </c>
      <c r="C19" s="210">
        <v>29</v>
      </c>
      <c r="D19" s="119">
        <f t="shared" si="0"/>
        <v>0.78740157480314954</v>
      </c>
      <c r="E19" s="150">
        <v>29</v>
      </c>
      <c r="F19" s="150">
        <v>0</v>
      </c>
      <c r="G19" s="150">
        <v>0</v>
      </c>
      <c r="H19" s="150">
        <v>0</v>
      </c>
    </row>
    <row r="20" spans="2:8">
      <c r="B20" s="211" t="s">
        <v>401</v>
      </c>
      <c r="C20" s="210">
        <v>207</v>
      </c>
      <c r="D20" s="119">
        <f t="shared" si="0"/>
        <v>5.6204181373879987</v>
      </c>
      <c r="E20" s="150">
        <v>207</v>
      </c>
      <c r="F20" s="150">
        <v>0</v>
      </c>
      <c r="G20" s="150">
        <v>0</v>
      </c>
      <c r="H20" s="150">
        <v>0</v>
      </c>
    </row>
    <row r="21" spans="2:8">
      <c r="B21" s="211" t="s">
        <v>402</v>
      </c>
      <c r="C21" s="210">
        <v>165</v>
      </c>
      <c r="D21" s="119">
        <f t="shared" si="0"/>
        <v>4.4800434428455063</v>
      </c>
      <c r="E21" s="150">
        <v>164</v>
      </c>
      <c r="F21" s="150">
        <v>1</v>
      </c>
      <c r="G21" s="150">
        <v>0</v>
      </c>
      <c r="H21" s="150">
        <v>0</v>
      </c>
    </row>
    <row r="22" spans="2:8">
      <c r="B22" s="211" t="s">
        <v>403</v>
      </c>
      <c r="C22" s="210">
        <v>234</v>
      </c>
      <c r="D22" s="119">
        <f t="shared" si="0"/>
        <v>6.3535161553081725</v>
      </c>
      <c r="E22" s="150">
        <v>233</v>
      </c>
      <c r="F22" s="150">
        <v>1</v>
      </c>
      <c r="G22" s="150">
        <v>0</v>
      </c>
      <c r="H22" s="150">
        <v>0</v>
      </c>
    </row>
    <row r="23" spans="2:8">
      <c r="B23" s="211" t="s">
        <v>404</v>
      </c>
      <c r="C23" s="210">
        <v>379</v>
      </c>
      <c r="D23" s="119">
        <f t="shared" si="0"/>
        <v>10.290524029323921</v>
      </c>
      <c r="E23" s="150">
        <v>378</v>
      </c>
      <c r="F23" s="150">
        <v>1</v>
      </c>
      <c r="G23" s="150">
        <v>0</v>
      </c>
      <c r="H23" s="150">
        <v>0</v>
      </c>
    </row>
    <row r="24" spans="2:8">
      <c r="B24" s="211" t="s">
        <v>405</v>
      </c>
      <c r="C24" s="210">
        <v>219</v>
      </c>
      <c r="D24" s="119">
        <f t="shared" si="0"/>
        <v>5.9462394786858539</v>
      </c>
      <c r="E24" s="150">
        <v>219</v>
      </c>
      <c r="F24" s="150">
        <v>0</v>
      </c>
      <c r="G24" s="150">
        <v>0</v>
      </c>
      <c r="H24" s="150">
        <v>0</v>
      </c>
    </row>
    <row r="25" spans="2:8" ht="24">
      <c r="B25" s="211" t="s">
        <v>406</v>
      </c>
      <c r="C25" s="210">
        <v>9</v>
      </c>
      <c r="D25" s="119">
        <f t="shared" si="0"/>
        <v>0.24436600597339125</v>
      </c>
      <c r="E25" s="150">
        <v>9</v>
      </c>
      <c r="F25" s="150">
        <v>0</v>
      </c>
      <c r="G25" s="150">
        <v>0</v>
      </c>
      <c r="H25" s="150">
        <v>0</v>
      </c>
    </row>
    <row r="26" spans="2:8" ht="24">
      <c r="B26" s="211" t="s">
        <v>407</v>
      </c>
      <c r="C26" s="210">
        <v>33</v>
      </c>
      <c r="D26" s="119">
        <f t="shared" si="0"/>
        <v>0.89600868856910121</v>
      </c>
      <c r="E26" s="150">
        <v>33</v>
      </c>
      <c r="F26" s="150">
        <v>0</v>
      </c>
      <c r="G26" s="150">
        <v>0</v>
      </c>
      <c r="H26" s="150">
        <v>0</v>
      </c>
    </row>
    <row r="27" spans="2:8">
      <c r="B27" s="211" t="s">
        <v>408</v>
      </c>
      <c r="C27" s="210">
        <v>30</v>
      </c>
      <c r="D27" s="119">
        <f t="shared" si="0"/>
        <v>0.81455335324463751</v>
      </c>
      <c r="E27" s="150">
        <v>30</v>
      </c>
      <c r="F27" s="150">
        <v>0</v>
      </c>
      <c r="G27" s="150">
        <v>0</v>
      </c>
      <c r="H27" s="150">
        <v>0</v>
      </c>
    </row>
    <row r="28" spans="2:8">
      <c r="B28" s="211" t="s">
        <v>409</v>
      </c>
      <c r="C28" s="210">
        <v>470</v>
      </c>
      <c r="D28" s="119">
        <f t="shared" si="0"/>
        <v>12.761335867499321</v>
      </c>
      <c r="E28" s="150">
        <v>468</v>
      </c>
      <c r="F28" s="150">
        <v>2</v>
      </c>
      <c r="G28" s="150">
        <v>0</v>
      </c>
      <c r="H28" s="150">
        <v>0</v>
      </c>
    </row>
    <row r="29" spans="2:8">
      <c r="B29" s="211" t="s">
        <v>410</v>
      </c>
      <c r="C29" s="210">
        <v>236</v>
      </c>
      <c r="D29" s="119">
        <f t="shared" si="0"/>
        <v>6.4078197121911487</v>
      </c>
      <c r="E29" s="150">
        <v>236</v>
      </c>
      <c r="F29" s="150">
        <v>0</v>
      </c>
      <c r="G29" s="150">
        <v>0</v>
      </c>
      <c r="H29" s="150">
        <v>0</v>
      </c>
    </row>
    <row r="30" spans="2:8">
      <c r="B30" s="211" t="s">
        <v>411</v>
      </c>
      <c r="C30" s="210">
        <v>212</v>
      </c>
      <c r="D30" s="119">
        <f t="shared" si="0"/>
        <v>5.7561770295954382</v>
      </c>
      <c r="E30" s="150">
        <v>212</v>
      </c>
      <c r="F30" s="150">
        <v>0</v>
      </c>
      <c r="G30" s="150">
        <v>0</v>
      </c>
      <c r="H30" s="150">
        <v>0</v>
      </c>
    </row>
    <row r="31" spans="2:8">
      <c r="B31" s="211" t="s">
        <v>412</v>
      </c>
      <c r="C31" s="210">
        <v>32</v>
      </c>
      <c r="D31" s="119">
        <f t="shared" si="0"/>
        <v>0.86885691012761335</v>
      </c>
      <c r="E31" s="150">
        <v>32</v>
      </c>
      <c r="F31" s="150">
        <v>0</v>
      </c>
      <c r="G31" s="150">
        <v>0</v>
      </c>
      <c r="H31" s="150">
        <v>0</v>
      </c>
    </row>
    <row r="32" spans="2:8" ht="24">
      <c r="B32" s="211" t="s">
        <v>413</v>
      </c>
      <c r="C32" s="210">
        <v>17</v>
      </c>
      <c r="D32" s="119">
        <f t="shared" si="0"/>
        <v>0.46158023350529459</v>
      </c>
      <c r="E32" s="150">
        <v>17</v>
      </c>
      <c r="F32" s="150">
        <v>0</v>
      </c>
      <c r="G32" s="150">
        <v>0</v>
      </c>
      <c r="H32" s="150">
        <v>0</v>
      </c>
    </row>
    <row r="33" spans="2:8" ht="24">
      <c r="B33" s="211" t="s">
        <v>414</v>
      </c>
      <c r="C33" s="210">
        <v>35</v>
      </c>
      <c r="D33" s="119">
        <f t="shared" si="0"/>
        <v>0.95031224545207715</v>
      </c>
      <c r="E33" s="150">
        <v>35</v>
      </c>
      <c r="F33" s="150">
        <v>0</v>
      </c>
      <c r="G33" s="150">
        <v>0</v>
      </c>
      <c r="H33" s="150">
        <v>0</v>
      </c>
    </row>
    <row r="34" spans="2:8">
      <c r="B34" s="211" t="s">
        <v>415</v>
      </c>
      <c r="C34" s="210">
        <v>3</v>
      </c>
      <c r="D34" s="119">
        <f t="shared" si="0"/>
        <v>8.1455335324463751E-2</v>
      </c>
      <c r="E34" s="150">
        <v>2</v>
      </c>
      <c r="F34" s="150">
        <v>1</v>
      </c>
      <c r="G34" s="150">
        <v>0</v>
      </c>
      <c r="H34" s="150">
        <v>0</v>
      </c>
    </row>
    <row r="35" spans="2:8">
      <c r="B35" s="211" t="s">
        <v>416</v>
      </c>
      <c r="C35" s="210">
        <v>88</v>
      </c>
      <c r="D35" s="119">
        <f t="shared" si="0"/>
        <v>2.3893565028509367</v>
      </c>
      <c r="E35" s="150">
        <v>86</v>
      </c>
      <c r="F35" s="150">
        <v>0</v>
      </c>
      <c r="G35" s="150">
        <v>1</v>
      </c>
      <c r="H35" s="150">
        <v>1</v>
      </c>
    </row>
    <row r="36" spans="2:8" ht="24">
      <c r="B36" s="211" t="s">
        <v>417</v>
      </c>
      <c r="C36" s="210">
        <v>19</v>
      </c>
      <c r="D36" s="119">
        <f t="shared" si="0"/>
        <v>0.51588379038827048</v>
      </c>
      <c r="E36" s="150">
        <v>18</v>
      </c>
      <c r="F36" s="150">
        <v>1</v>
      </c>
      <c r="G36" s="150">
        <v>0</v>
      </c>
      <c r="H36" s="150">
        <v>0</v>
      </c>
    </row>
    <row r="37" spans="2:8">
      <c r="B37" s="157" t="s">
        <v>446</v>
      </c>
      <c r="C37" s="140">
        <v>3683</v>
      </c>
      <c r="D37" s="122">
        <f t="shared" si="0"/>
        <v>100</v>
      </c>
      <c r="E37" s="140">
        <v>3672</v>
      </c>
      <c r="F37" s="158">
        <v>7</v>
      </c>
      <c r="G37" s="158">
        <v>1</v>
      </c>
      <c r="H37" s="158">
        <v>3</v>
      </c>
    </row>
  </sheetData>
  <mergeCells count="1">
    <mergeCell ref="B2:H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"/>
  <sheetViews>
    <sheetView tabSelected="1" workbookViewId="0">
      <selection activeCell="H17" sqref="H17"/>
    </sheetView>
  </sheetViews>
  <sheetFormatPr baseColWidth="10" defaultColWidth="9.140625" defaultRowHeight="15"/>
  <cols>
    <col min="1" max="1" width="11" customWidth="1"/>
    <col min="2" max="2" width="15.7109375" customWidth="1"/>
    <col min="4" max="4" width="9.7109375" customWidth="1"/>
  </cols>
  <sheetData>
    <row r="2" spans="1:21">
      <c r="A2" s="162"/>
      <c r="B2" s="331" t="s">
        <v>591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2"/>
    </row>
    <row r="3" spans="1:21">
      <c r="B3" s="252"/>
      <c r="C3" s="333">
        <v>2012</v>
      </c>
      <c r="D3" s="333"/>
      <c r="E3" s="333"/>
      <c r="F3" s="333"/>
      <c r="G3" s="333">
        <v>2013</v>
      </c>
      <c r="H3" s="333"/>
      <c r="I3" s="333"/>
      <c r="J3" s="333"/>
      <c r="K3" s="333">
        <v>2014</v>
      </c>
      <c r="L3" s="333"/>
      <c r="M3" s="333"/>
      <c r="N3" s="333"/>
      <c r="O3" s="333">
        <v>2015</v>
      </c>
      <c r="P3" s="333"/>
      <c r="Q3" s="333"/>
      <c r="R3" s="333"/>
    </row>
    <row r="4" spans="1:21">
      <c r="B4" s="252" t="s">
        <v>589</v>
      </c>
      <c r="C4" s="252" t="s">
        <v>0</v>
      </c>
      <c r="D4" s="252" t="s">
        <v>1</v>
      </c>
      <c r="E4" s="252" t="s">
        <v>590</v>
      </c>
      <c r="F4" s="252" t="s">
        <v>4</v>
      </c>
      <c r="G4" s="252" t="s">
        <v>0</v>
      </c>
      <c r="H4" s="252" t="s">
        <v>1</v>
      </c>
      <c r="I4" s="252" t="s">
        <v>590</v>
      </c>
      <c r="J4" s="252" t="s">
        <v>4</v>
      </c>
      <c r="K4" s="252" t="s">
        <v>0</v>
      </c>
      <c r="L4" s="252" t="s">
        <v>1</v>
      </c>
      <c r="M4" s="252" t="s">
        <v>590</v>
      </c>
      <c r="N4" s="252" t="s">
        <v>4</v>
      </c>
      <c r="O4" s="252" t="s">
        <v>0</v>
      </c>
      <c r="P4" s="252" t="s">
        <v>1</v>
      </c>
      <c r="Q4" s="252" t="s">
        <v>590</v>
      </c>
      <c r="R4" s="252" t="s">
        <v>4</v>
      </c>
    </row>
    <row r="5" spans="1:21">
      <c r="B5" s="286" t="s">
        <v>5</v>
      </c>
      <c r="C5" s="253">
        <v>4332.4200913242012</v>
      </c>
      <c r="D5" s="251">
        <v>4317.8082191780823</v>
      </c>
      <c r="E5" s="251">
        <v>10.958904109589042</v>
      </c>
      <c r="F5" s="251">
        <v>3.6529680365296806</v>
      </c>
      <c r="G5" s="253">
        <v>4647.780659602844</v>
      </c>
      <c r="H5" s="251">
        <v>4627.6749033248216</v>
      </c>
      <c r="I5" s="251">
        <v>16.754796898351998</v>
      </c>
      <c r="J5" s="251">
        <v>3.3509593796703996</v>
      </c>
      <c r="K5" s="253">
        <v>4756.6576740273322</v>
      </c>
      <c r="L5" s="251">
        <v>4728.4282516295443</v>
      </c>
      <c r="M5" s="251">
        <v>20.387916176180454</v>
      </c>
      <c r="N5" s="251">
        <v>7.841506221607867</v>
      </c>
      <c r="O5" s="253">
        <v>5435.7475599278996</v>
      </c>
      <c r="P5" s="251">
        <v>5419.5126364526868</v>
      </c>
      <c r="Q5" s="251">
        <v>11.80721707288167</v>
      </c>
      <c r="R5" s="251">
        <v>4.4277064023306263</v>
      </c>
      <c r="S5" s="250"/>
      <c r="T5" s="250"/>
      <c r="U5" s="250"/>
    </row>
    <row r="6" spans="1:21">
      <c r="B6" s="52" t="s">
        <v>6</v>
      </c>
      <c r="C6" s="253">
        <v>4475.1590847706539</v>
      </c>
      <c r="D6" s="251">
        <v>4437.3359960787766</v>
      </c>
      <c r="E6" s="251">
        <v>36.103857387700238</v>
      </c>
      <c r="F6" s="251">
        <v>1.7192313041762022</v>
      </c>
      <c r="G6" s="253">
        <v>4637.0331450897693</v>
      </c>
      <c r="H6" s="251">
        <v>4607.0599270416606</v>
      </c>
      <c r="I6" s="251">
        <v>22.920696154436122</v>
      </c>
      <c r="J6" s="251">
        <v>7.0525218936726528</v>
      </c>
      <c r="K6" s="253">
        <v>4773.203975265079</v>
      </c>
      <c r="L6" s="251">
        <v>4733.1223062504405</v>
      </c>
      <c r="M6" s="251">
        <v>34.853625230121061</v>
      </c>
      <c r="N6" s="251">
        <v>5.2280437845181593</v>
      </c>
      <c r="O6" s="253">
        <v>5159.793185008315</v>
      </c>
      <c r="P6" s="251">
        <v>5122.8415411052601</v>
      </c>
      <c r="Q6" s="251">
        <v>31.912783370819653</v>
      </c>
      <c r="R6" s="251">
        <v>5.0388605322346827</v>
      </c>
      <c r="S6" s="250"/>
      <c r="T6" s="250"/>
      <c r="U6" s="250"/>
    </row>
    <row r="7" spans="1:21">
      <c r="B7" s="52" t="s">
        <v>7</v>
      </c>
      <c r="C7" s="253">
        <v>5370.0748741868174</v>
      </c>
      <c r="D7" s="251">
        <v>5288.8468508797905</v>
      </c>
      <c r="E7" s="251">
        <v>76.715355345525978</v>
      </c>
      <c r="F7" s="251">
        <v>4.5126679615015277</v>
      </c>
      <c r="G7" s="253">
        <v>4792.8107838242631</v>
      </c>
      <c r="H7" s="251">
        <v>4749.6323082943154</v>
      </c>
      <c r="I7" s="251">
        <v>43.178475529948322</v>
      </c>
      <c r="J7" s="251">
        <v>0</v>
      </c>
      <c r="K7" s="253">
        <v>5063.8429146048502</v>
      </c>
      <c r="L7" s="251">
        <v>5004.204507687662</v>
      </c>
      <c r="M7" s="251">
        <v>54.216733561079771</v>
      </c>
      <c r="N7" s="251">
        <v>5.4216733561079762</v>
      </c>
      <c r="O7" s="253">
        <v>5844.9294096773374</v>
      </c>
      <c r="P7" s="251">
        <v>5758.7509188147924</v>
      </c>
      <c r="Q7" s="251">
        <v>65.901198894887585</v>
      </c>
      <c r="R7" s="251">
        <v>20.277291967657721</v>
      </c>
      <c r="S7" s="250"/>
      <c r="T7" s="250"/>
      <c r="U7" s="250"/>
    </row>
    <row r="8" spans="1:21">
      <c r="B8" s="52" t="s">
        <v>8</v>
      </c>
      <c r="C8" s="253">
        <v>1950.9679018055162</v>
      </c>
      <c r="D8" s="251">
        <v>1936.4832743220945</v>
      </c>
      <c r="E8" s="251">
        <v>11.884822550500004</v>
      </c>
      <c r="F8" s="251">
        <v>2.599804932921876</v>
      </c>
      <c r="G8" s="253">
        <v>2074.2486723236807</v>
      </c>
      <c r="H8" s="251">
        <v>2062.3651556276845</v>
      </c>
      <c r="I8" s="251">
        <v>7.666784965158679</v>
      </c>
      <c r="J8" s="251">
        <v>4.2167317308372727</v>
      </c>
      <c r="K8" s="253">
        <v>2196.7901690803301</v>
      </c>
      <c r="L8" s="251">
        <v>2184.391661199425</v>
      </c>
      <c r="M8" s="251">
        <v>10.144233720740365</v>
      </c>
      <c r="N8" s="251">
        <v>2.2542741601645253</v>
      </c>
      <c r="O8" s="253">
        <v>2336.0081428015778</v>
      </c>
      <c r="P8" s="251">
        <v>2322.2690452274469</v>
      </c>
      <c r="Q8" s="251">
        <v>10.846655979577053</v>
      </c>
      <c r="R8" s="251">
        <v>2.8924415945538806</v>
      </c>
      <c r="S8" s="250"/>
      <c r="T8" s="250"/>
      <c r="U8" s="250"/>
    </row>
    <row r="9" spans="1:21">
      <c r="B9" s="52" t="s">
        <v>0</v>
      </c>
      <c r="C9" s="253">
        <v>2823.9565099815168</v>
      </c>
      <c r="D9" s="251">
        <v>2802.4392375723037</v>
      </c>
      <c r="E9" s="251">
        <v>18.79669773678361</v>
      </c>
      <c r="F9" s="251">
        <v>2.7205746724292066</v>
      </c>
      <c r="G9" s="253">
        <v>2956.8337891290644</v>
      </c>
      <c r="H9" s="251">
        <v>2939.6531775200083</v>
      </c>
      <c r="I9" s="251">
        <v>12.885458706791614</v>
      </c>
      <c r="J9" s="251">
        <v>4.2951529022638715</v>
      </c>
      <c r="K9" s="253">
        <v>3093.7643753266311</v>
      </c>
      <c r="L9" s="251">
        <v>3072.8156003801828</v>
      </c>
      <c r="M9" s="251">
        <v>17.251932308839656</v>
      </c>
      <c r="N9" s="251">
        <v>3.6968426376084973</v>
      </c>
      <c r="O9" s="253">
        <v>3392.1001483751684</v>
      </c>
      <c r="P9" s="251">
        <v>3371.325925182392</v>
      </c>
      <c r="Q9" s="251">
        <v>16.524950266981822</v>
      </c>
      <c r="R9" s="251">
        <v>4.2492729257953261</v>
      </c>
      <c r="S9" s="250"/>
      <c r="T9" s="250"/>
      <c r="U9" s="250"/>
    </row>
    <row r="10" spans="1:21" ht="41.25" customHeight="1" thickBot="1">
      <c r="B10" s="330" t="s">
        <v>596</v>
      </c>
      <c r="C10" s="330"/>
      <c r="D10" s="330"/>
      <c r="E10" s="330"/>
      <c r="F10" s="330"/>
      <c r="G10" s="330"/>
      <c r="H10" s="330"/>
    </row>
    <row r="13" spans="1:21" ht="30.75" customHeight="1">
      <c r="A13" s="162"/>
      <c r="B13" s="327" t="s">
        <v>595</v>
      </c>
      <c r="C13" s="328"/>
      <c r="D13" s="328"/>
      <c r="E13" s="328"/>
      <c r="F13" s="328"/>
      <c r="G13" s="328"/>
      <c r="H13" s="329"/>
    </row>
    <row r="14" spans="1:21" ht="30">
      <c r="B14" s="254" t="s">
        <v>589</v>
      </c>
      <c r="C14" s="255" t="s">
        <v>592</v>
      </c>
      <c r="D14" s="254" t="s">
        <v>593</v>
      </c>
      <c r="E14" s="256" t="s">
        <v>594</v>
      </c>
    </row>
    <row r="15" spans="1:21">
      <c r="B15" s="286" t="s">
        <v>5</v>
      </c>
      <c r="C15" s="257">
        <v>5637.3565066268138</v>
      </c>
      <c r="D15" s="251">
        <v>4882.0943797860282</v>
      </c>
      <c r="E15" s="257">
        <v>5435.7475599278996</v>
      </c>
    </row>
    <row r="16" spans="1:21">
      <c r="B16" s="52" t="s">
        <v>6</v>
      </c>
      <c r="C16" s="257">
        <v>5719.7483036965059</v>
      </c>
      <c r="D16" s="251">
        <v>3597.197878353591</v>
      </c>
      <c r="E16" s="251">
        <v>5159.793185008316</v>
      </c>
    </row>
    <row r="17" spans="2:8">
      <c r="B17" s="52" t="s">
        <v>7</v>
      </c>
      <c r="C17" s="257">
        <v>6422.1050996354988</v>
      </c>
      <c r="D17" s="251">
        <v>612.32612489411849</v>
      </c>
      <c r="E17" s="251">
        <v>5844.9294096773365</v>
      </c>
    </row>
    <row r="18" spans="2:8">
      <c r="B18" s="52" t="s">
        <v>8</v>
      </c>
      <c r="C18" s="257">
        <v>3098.6146560917059</v>
      </c>
      <c r="D18" s="251">
        <v>1692.8534658042265</v>
      </c>
      <c r="E18" s="251">
        <v>2336.0081428015769</v>
      </c>
    </row>
    <row r="19" spans="2:8">
      <c r="B19" s="252" t="s">
        <v>446</v>
      </c>
      <c r="C19" s="258">
        <v>4360.268613403884</v>
      </c>
      <c r="D19" s="253">
        <v>2152.905483197299</v>
      </c>
      <c r="E19" s="253">
        <v>3392.1001483751675</v>
      </c>
    </row>
    <row r="20" spans="2:8" ht="46.5" customHeight="1" thickBot="1">
      <c r="B20" s="330" t="s">
        <v>596</v>
      </c>
      <c r="C20" s="330"/>
      <c r="D20" s="330"/>
      <c r="E20" s="330"/>
      <c r="F20" s="330"/>
      <c r="G20" s="330"/>
      <c r="H20" s="330"/>
    </row>
  </sheetData>
  <mergeCells count="8">
    <mergeCell ref="B13:H13"/>
    <mergeCell ref="B10:H10"/>
    <mergeCell ref="B20:H20"/>
    <mergeCell ref="B2:R2"/>
    <mergeCell ref="C3:F3"/>
    <mergeCell ref="G3:J3"/>
    <mergeCell ref="K3:N3"/>
    <mergeCell ref="O3:R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6" workbookViewId="0">
      <selection activeCell="F11" sqref="F11"/>
    </sheetView>
  </sheetViews>
  <sheetFormatPr baseColWidth="10" defaultColWidth="9.140625" defaultRowHeight="15"/>
  <cols>
    <col min="1" max="1" width="10.42578125" customWidth="1"/>
    <col min="2" max="2" width="32.7109375" customWidth="1"/>
  </cols>
  <sheetData>
    <row r="1" spans="1:9" ht="23.25">
      <c r="B1" s="217" t="s">
        <v>551</v>
      </c>
      <c r="C1" s="217"/>
      <c r="D1" s="217"/>
      <c r="E1" s="217"/>
      <c r="F1" s="35"/>
      <c r="G1" s="35"/>
      <c r="H1" s="35"/>
    </row>
    <row r="3" spans="1:9">
      <c r="C3" s="213"/>
      <c r="D3" s="213"/>
      <c r="E3" s="213"/>
      <c r="F3" s="213"/>
      <c r="G3" s="213"/>
      <c r="H3" s="213"/>
      <c r="I3" s="213"/>
    </row>
    <row r="4" spans="1:9">
      <c r="A4" s="162"/>
      <c r="B4" s="288" t="s">
        <v>552</v>
      </c>
      <c r="C4" s="289"/>
      <c r="D4" s="289"/>
      <c r="E4" s="289"/>
      <c r="F4" s="289"/>
      <c r="G4" s="290"/>
      <c r="H4" s="212"/>
      <c r="I4" s="212"/>
    </row>
    <row r="5" spans="1:9" ht="21.75" customHeight="1">
      <c r="B5" s="234" t="s">
        <v>585</v>
      </c>
      <c r="C5" s="282" t="s">
        <v>508</v>
      </c>
      <c r="D5" s="221"/>
      <c r="E5" s="221"/>
      <c r="F5" s="221"/>
      <c r="G5" s="221"/>
      <c r="H5" s="221"/>
      <c r="I5" s="221"/>
    </row>
    <row r="6" spans="1:9">
      <c r="B6" s="219">
        <v>2001</v>
      </c>
      <c r="C6" s="283">
        <v>3565</v>
      </c>
      <c r="D6" s="221"/>
      <c r="E6" s="221"/>
      <c r="F6" s="221"/>
      <c r="G6" s="221"/>
      <c r="H6" s="221"/>
      <c r="I6" s="221"/>
    </row>
    <row r="7" spans="1:9">
      <c r="B7" s="219">
        <v>2002</v>
      </c>
      <c r="C7" s="283">
        <v>3101</v>
      </c>
      <c r="D7" s="221"/>
      <c r="E7" s="221"/>
      <c r="F7" s="221"/>
      <c r="G7" s="221"/>
      <c r="H7" s="221"/>
      <c r="I7" s="221"/>
    </row>
    <row r="8" spans="1:9">
      <c r="B8" s="219">
        <v>2003</v>
      </c>
      <c r="C8" s="284">
        <v>2390</v>
      </c>
      <c r="D8" s="221"/>
      <c r="E8" s="221"/>
      <c r="F8" s="221"/>
      <c r="G8" s="221"/>
      <c r="H8" s="221"/>
      <c r="I8" s="221"/>
    </row>
    <row r="9" spans="1:9">
      <c r="B9" s="220">
        <v>2004</v>
      </c>
      <c r="C9" s="283">
        <v>2204</v>
      </c>
      <c r="D9" s="221"/>
      <c r="E9" s="221"/>
      <c r="F9" s="221"/>
      <c r="G9" s="221"/>
      <c r="H9" s="221"/>
      <c r="I9" s="221"/>
    </row>
    <row r="10" spans="1:9">
      <c r="B10" s="219">
        <v>2005</v>
      </c>
      <c r="C10" s="218">
        <v>2052</v>
      </c>
      <c r="D10" s="221"/>
      <c r="E10" s="221"/>
      <c r="F10" s="221"/>
      <c r="G10" s="221"/>
      <c r="H10" s="221"/>
      <c r="I10" s="221"/>
    </row>
    <row r="11" spans="1:9">
      <c r="B11" s="220">
        <v>2006</v>
      </c>
      <c r="C11" s="218">
        <v>2155</v>
      </c>
      <c r="D11" s="221"/>
      <c r="E11" s="221"/>
      <c r="F11" s="221"/>
      <c r="G11" s="221"/>
      <c r="H11" s="221"/>
      <c r="I11" s="221"/>
    </row>
    <row r="12" spans="1:9">
      <c r="B12" s="219">
        <v>2007</v>
      </c>
      <c r="C12" s="218">
        <v>2103</v>
      </c>
      <c r="D12" s="221"/>
      <c r="E12" s="221"/>
      <c r="F12" s="221"/>
      <c r="G12" s="221"/>
      <c r="H12" s="221"/>
      <c r="I12" s="221"/>
    </row>
    <row r="13" spans="1:9">
      <c r="B13" s="220">
        <v>2008</v>
      </c>
      <c r="C13" s="285">
        <v>2030</v>
      </c>
      <c r="D13" s="221"/>
      <c r="E13" s="221"/>
      <c r="F13" s="221"/>
      <c r="G13" s="221"/>
      <c r="H13" s="221"/>
      <c r="I13" s="221"/>
    </row>
    <row r="14" spans="1:9">
      <c r="B14" s="219">
        <v>2009</v>
      </c>
      <c r="C14" s="218">
        <v>1914</v>
      </c>
      <c r="D14" s="221"/>
      <c r="E14" s="221"/>
      <c r="F14" s="221"/>
      <c r="G14" s="221"/>
      <c r="H14" s="221"/>
      <c r="I14" s="221"/>
    </row>
    <row r="15" spans="1:9">
      <c r="B15" s="220">
        <v>2010</v>
      </c>
      <c r="C15" s="218">
        <v>2066</v>
      </c>
      <c r="D15" s="221"/>
      <c r="E15" s="221"/>
      <c r="F15" s="221"/>
      <c r="G15" s="221"/>
      <c r="H15" s="221"/>
      <c r="I15" s="221"/>
    </row>
    <row r="16" spans="1:9">
      <c r="B16" s="219">
        <v>2011</v>
      </c>
      <c r="C16" s="218">
        <v>2067</v>
      </c>
      <c r="D16" s="221"/>
      <c r="E16" s="221"/>
      <c r="F16" s="221"/>
      <c r="G16" s="221"/>
      <c r="H16" s="221"/>
      <c r="I16" s="221"/>
    </row>
    <row r="17" spans="1:9">
      <c r="B17" s="220">
        <v>2012</v>
      </c>
      <c r="C17" s="218">
        <v>2372</v>
      </c>
      <c r="D17" s="221"/>
      <c r="E17" s="221"/>
      <c r="F17" s="221"/>
      <c r="G17" s="221"/>
      <c r="H17" s="221"/>
      <c r="I17" s="221"/>
    </row>
    <row r="18" spans="1:9">
      <c r="B18" s="219">
        <v>2013</v>
      </c>
      <c r="C18" s="218">
        <v>2774</v>
      </c>
      <c r="D18" s="221"/>
      <c r="E18" s="221"/>
      <c r="F18" s="221"/>
      <c r="G18" s="221"/>
      <c r="H18" s="221"/>
      <c r="I18" s="221"/>
    </row>
    <row r="19" spans="1:9">
      <c r="B19" s="220">
        <v>2014</v>
      </c>
      <c r="C19" s="218">
        <v>3033</v>
      </c>
      <c r="D19" s="221"/>
      <c r="E19" s="221"/>
      <c r="F19" s="221"/>
      <c r="G19" s="221"/>
      <c r="H19" s="221"/>
      <c r="I19" s="221"/>
    </row>
    <row r="20" spans="1:9">
      <c r="B20" s="219">
        <v>2015</v>
      </c>
      <c r="C20" s="218">
        <v>3683</v>
      </c>
      <c r="D20" s="221"/>
      <c r="E20" s="221"/>
      <c r="F20" s="221"/>
      <c r="G20" s="221"/>
      <c r="H20" s="221"/>
      <c r="I20" s="221"/>
    </row>
    <row r="21" spans="1:9">
      <c r="B21" s="221"/>
      <c r="C21" s="221"/>
      <c r="D21" s="221"/>
      <c r="E21" s="221"/>
      <c r="F21" s="221"/>
      <c r="G21" s="221"/>
      <c r="H21" s="221"/>
      <c r="I21" s="221"/>
    </row>
    <row r="22" spans="1:9">
      <c r="B22" s="213"/>
    </row>
    <row r="23" spans="1:9" ht="15" customHeight="1">
      <c r="A23" s="162"/>
      <c r="B23" s="294" t="s">
        <v>449</v>
      </c>
      <c r="C23" s="295"/>
      <c r="D23" s="295"/>
      <c r="E23" s="295"/>
      <c r="F23" s="295"/>
      <c r="G23" s="295"/>
      <c r="H23" s="296"/>
    </row>
    <row r="24" spans="1:9">
      <c r="B24" s="16" t="s">
        <v>450</v>
      </c>
      <c r="C24" s="151" t="s">
        <v>420</v>
      </c>
      <c r="D24" s="151" t="s">
        <v>421</v>
      </c>
      <c r="E24" s="151" t="s">
        <v>1</v>
      </c>
      <c r="F24" s="151" t="s">
        <v>451</v>
      </c>
      <c r="G24" s="151" t="s">
        <v>460</v>
      </c>
      <c r="H24" s="151" t="s">
        <v>4</v>
      </c>
    </row>
    <row r="25" spans="1:9" ht="24.75" customHeight="1">
      <c r="B25" s="34" t="s">
        <v>452</v>
      </c>
      <c r="C25" s="18">
        <f>E25+F25+G25+H25</f>
        <v>3683</v>
      </c>
      <c r="D25" s="19">
        <f>C25*100/$C$29</f>
        <v>46.602555991395676</v>
      </c>
      <c r="E25" s="50">
        <v>3672</v>
      </c>
      <c r="F25" s="50">
        <v>7</v>
      </c>
      <c r="G25" s="50">
        <v>1</v>
      </c>
      <c r="H25" s="50">
        <v>3</v>
      </c>
    </row>
    <row r="26" spans="1:9">
      <c r="B26" s="17" t="s">
        <v>453</v>
      </c>
      <c r="C26" s="18">
        <f>E26+F26+G26+H26</f>
        <v>359</v>
      </c>
      <c r="D26" s="19">
        <f>C26*100/$C$29</f>
        <v>4.5425787675566243</v>
      </c>
      <c r="E26" s="51">
        <v>353</v>
      </c>
      <c r="F26" s="51">
        <v>3</v>
      </c>
      <c r="G26" s="51"/>
      <c r="H26" s="51">
        <v>3</v>
      </c>
    </row>
    <row r="27" spans="1:9">
      <c r="B27" s="21" t="s">
        <v>446</v>
      </c>
      <c r="C27" s="12">
        <f>C25+C26</f>
        <v>4042</v>
      </c>
      <c r="D27" s="22">
        <f>C27*100/$C$29</f>
        <v>51.145134758952295</v>
      </c>
      <c r="E27" s="12">
        <v>353</v>
      </c>
      <c r="F27" s="23">
        <v>3</v>
      </c>
      <c r="G27" s="23"/>
      <c r="H27" s="23">
        <v>3</v>
      </c>
    </row>
    <row r="28" spans="1:9">
      <c r="A28" s="24"/>
      <c r="B28" s="17" t="s">
        <v>454</v>
      </c>
      <c r="C28" s="25">
        <v>3861</v>
      </c>
      <c r="D28" s="26">
        <f>C28*100/$C$29</f>
        <v>48.854865241047705</v>
      </c>
      <c r="E28" s="27" t="s">
        <v>455</v>
      </c>
      <c r="F28" s="27" t="s">
        <v>455</v>
      </c>
      <c r="G28" s="52"/>
      <c r="H28" s="27" t="s">
        <v>455</v>
      </c>
    </row>
    <row r="29" spans="1:9">
      <c r="B29" s="21" t="s">
        <v>456</v>
      </c>
      <c r="C29" s="12">
        <f>C27+C28</f>
        <v>7903</v>
      </c>
      <c r="D29" s="22">
        <f>C29*100/$C$29</f>
        <v>100</v>
      </c>
      <c r="E29" s="28">
        <f>E27</f>
        <v>353</v>
      </c>
      <c r="F29" s="28">
        <f>F27</f>
        <v>3</v>
      </c>
      <c r="G29" s="28">
        <f>G27</f>
        <v>0</v>
      </c>
      <c r="H29" s="28">
        <f>H27</f>
        <v>3</v>
      </c>
    </row>
    <row r="30" spans="1:9">
      <c r="B30" s="222"/>
      <c r="C30" s="223"/>
      <c r="D30" s="224"/>
      <c r="E30" s="225"/>
      <c r="F30" s="225"/>
      <c r="G30" s="225"/>
      <c r="H30" s="225"/>
    </row>
    <row r="32" spans="1:9" ht="12.75" customHeight="1">
      <c r="A32" s="162"/>
      <c r="B32" s="291" t="s">
        <v>457</v>
      </c>
      <c r="C32" s="292"/>
      <c r="D32" s="292"/>
      <c r="E32" s="292"/>
      <c r="F32" s="292"/>
      <c r="G32" s="292"/>
      <c r="H32" s="293"/>
    </row>
    <row r="33" spans="2:8">
      <c r="B33" s="29" t="s">
        <v>450</v>
      </c>
      <c r="C33" s="29" t="s">
        <v>420</v>
      </c>
      <c r="D33" s="29" t="s">
        <v>458</v>
      </c>
      <c r="E33" s="14" t="s">
        <v>1</v>
      </c>
      <c r="F33" s="14" t="s">
        <v>2</v>
      </c>
      <c r="G33" s="14" t="s">
        <v>3</v>
      </c>
      <c r="H33" s="15" t="s">
        <v>4</v>
      </c>
    </row>
    <row r="34" spans="2:8" ht="14.25" customHeight="1">
      <c r="B34" s="10" t="s">
        <v>9</v>
      </c>
      <c r="C34" s="18">
        <v>3557</v>
      </c>
      <c r="D34" s="30">
        <f>C34/$C$37*100</f>
        <v>96.578875916372525</v>
      </c>
      <c r="E34" s="25">
        <v>3546</v>
      </c>
      <c r="F34" s="20">
        <v>7</v>
      </c>
      <c r="G34" s="20">
        <v>1</v>
      </c>
      <c r="H34" s="20">
        <v>3</v>
      </c>
    </row>
    <row r="35" spans="2:8">
      <c r="B35" s="10" t="s">
        <v>10</v>
      </c>
      <c r="C35" s="31">
        <v>37</v>
      </c>
      <c r="D35" s="30">
        <f>C35/$C$37*100</f>
        <v>1.0046158023350529</v>
      </c>
      <c r="E35" s="20">
        <v>37</v>
      </c>
      <c r="F35" s="20">
        <v>0</v>
      </c>
      <c r="G35" s="20">
        <v>0</v>
      </c>
      <c r="H35" s="20">
        <v>0</v>
      </c>
    </row>
    <row r="36" spans="2:8">
      <c r="B36" s="10" t="s">
        <v>459</v>
      </c>
      <c r="C36" s="31">
        <v>89</v>
      </c>
      <c r="D36" s="30">
        <f>C36/$C$37*100</f>
        <v>2.4165082812924248</v>
      </c>
      <c r="E36" s="20">
        <v>89</v>
      </c>
      <c r="F36" s="20">
        <v>0</v>
      </c>
      <c r="G36" s="20">
        <v>0</v>
      </c>
      <c r="H36" s="20">
        <v>0</v>
      </c>
    </row>
    <row r="37" spans="2:8">
      <c r="B37" s="32" t="s">
        <v>446</v>
      </c>
      <c r="C37" s="12">
        <v>3683</v>
      </c>
      <c r="D37" s="53">
        <f>C37/$C$37*100</f>
        <v>100</v>
      </c>
      <c r="E37" s="12">
        <v>3672</v>
      </c>
      <c r="F37" s="33">
        <v>7</v>
      </c>
      <c r="G37" s="33">
        <v>1</v>
      </c>
      <c r="H37" s="33">
        <v>3</v>
      </c>
    </row>
  </sheetData>
  <mergeCells count="3">
    <mergeCell ref="B4:G4"/>
    <mergeCell ref="B32:H32"/>
    <mergeCell ref="B23:H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B9" sqref="B9:H9"/>
    </sheetView>
  </sheetViews>
  <sheetFormatPr baseColWidth="10" defaultColWidth="9.140625" defaultRowHeight="15"/>
  <cols>
    <col min="1" max="1" width="15.85546875" customWidth="1"/>
    <col min="2" max="2" width="22.28515625" style="49" customWidth="1"/>
    <col min="3" max="3" width="11.85546875" customWidth="1"/>
  </cols>
  <sheetData>
    <row r="1" spans="1:13">
      <c r="A1" s="191"/>
    </row>
    <row r="2" spans="1:13" s="37" customFormat="1" ht="13.5" customHeight="1">
      <c r="A2" s="163"/>
      <c r="B2" s="297" t="s">
        <v>461</v>
      </c>
      <c r="C2" s="298"/>
      <c r="D2" s="298"/>
      <c r="E2" s="298"/>
      <c r="F2" s="298"/>
      <c r="G2" s="298"/>
      <c r="H2" s="298"/>
      <c r="I2" s="298"/>
      <c r="J2" s="298"/>
      <c r="K2" s="298"/>
      <c r="L2" s="299"/>
    </row>
    <row r="3" spans="1:13" s="37" customFormat="1" ht="12">
      <c r="B3" s="16" t="s">
        <v>462</v>
      </c>
      <c r="C3" s="38" t="s">
        <v>420</v>
      </c>
      <c r="D3" s="38" t="s">
        <v>421</v>
      </c>
      <c r="E3" s="38" t="s">
        <v>1</v>
      </c>
      <c r="F3" s="38" t="s">
        <v>463</v>
      </c>
      <c r="G3" s="38" t="s">
        <v>451</v>
      </c>
      <c r="H3" s="58" t="s">
        <v>464</v>
      </c>
      <c r="I3" s="38" t="s">
        <v>3</v>
      </c>
      <c r="J3" s="38" t="s">
        <v>467</v>
      </c>
      <c r="K3" s="38" t="s">
        <v>4</v>
      </c>
      <c r="L3" s="38" t="s">
        <v>465</v>
      </c>
    </row>
    <row r="4" spans="1:13" s="37" customFormat="1" ht="12">
      <c r="B4" s="10" t="s">
        <v>447</v>
      </c>
      <c r="C4" s="59">
        <v>2800</v>
      </c>
      <c r="D4" s="56">
        <f>C4/C$6*100</f>
        <v>76.024979636166165</v>
      </c>
      <c r="E4" s="60">
        <v>2789</v>
      </c>
      <c r="F4" s="41">
        <f>E4/E$6*100</f>
        <v>75.953159041394329</v>
      </c>
      <c r="G4" s="42">
        <v>7</v>
      </c>
      <c r="H4" s="41">
        <f>G4/G$6*100</f>
        <v>100</v>
      </c>
      <c r="I4" s="42">
        <v>1</v>
      </c>
      <c r="J4" s="41">
        <f>I4/I$6*100</f>
        <v>100</v>
      </c>
      <c r="K4" s="42">
        <v>3</v>
      </c>
      <c r="L4" s="41">
        <f>K4/K$6*100</f>
        <v>100</v>
      </c>
    </row>
    <row r="5" spans="1:13" s="37" customFormat="1" ht="12">
      <c r="B5" s="10" t="s">
        <v>448</v>
      </c>
      <c r="C5" s="59">
        <v>883</v>
      </c>
      <c r="D5" s="56">
        <f t="shared" ref="D5:D6" si="0">C5/C$6*100</f>
        <v>23.975020363833831</v>
      </c>
      <c r="E5" s="60">
        <v>883</v>
      </c>
      <c r="F5" s="41">
        <f t="shared" ref="F5:F6" si="1">E5/E$6*100</f>
        <v>24.046840958605664</v>
      </c>
      <c r="G5" s="42">
        <v>0</v>
      </c>
      <c r="H5" s="41">
        <f>G5/G$6*100</f>
        <v>0</v>
      </c>
      <c r="I5" s="42">
        <v>0</v>
      </c>
      <c r="J5" s="41">
        <f>I5/I$6*100</f>
        <v>0</v>
      </c>
      <c r="K5" s="42">
        <v>0</v>
      </c>
      <c r="L5" s="41">
        <f>K5/K$6*100</f>
        <v>0</v>
      </c>
    </row>
    <row r="6" spans="1:13" s="37" customFormat="1" ht="12">
      <c r="B6" s="55" t="s">
        <v>446</v>
      </c>
      <c r="C6" s="68">
        <v>3683</v>
      </c>
      <c r="D6" s="61">
        <f t="shared" si="0"/>
        <v>100</v>
      </c>
      <c r="E6" s="68">
        <v>3672</v>
      </c>
      <c r="F6" s="61">
        <f t="shared" si="1"/>
        <v>100</v>
      </c>
      <c r="G6" s="57">
        <v>7</v>
      </c>
      <c r="H6" s="61">
        <f>G6/G$6*100</f>
        <v>100</v>
      </c>
      <c r="I6" s="57">
        <v>1</v>
      </c>
      <c r="J6" s="61">
        <f>I6/I$6*100</f>
        <v>100</v>
      </c>
      <c r="K6" s="57">
        <v>3</v>
      </c>
      <c r="L6" s="61">
        <f>K6/K$6*100</f>
        <v>100</v>
      </c>
    </row>
    <row r="7" spans="1:13" s="37" customFormat="1" ht="12">
      <c r="B7" s="45"/>
      <c r="E7" s="161"/>
      <c r="G7" s="161"/>
      <c r="K7" s="161"/>
    </row>
    <row r="8" spans="1:13" s="37" customFormat="1" ht="12.75" customHeight="1">
      <c r="B8" s="46"/>
      <c r="C8" s="47"/>
      <c r="D8" s="47"/>
      <c r="E8" s="47"/>
      <c r="F8" s="54"/>
      <c r="G8" s="47"/>
    </row>
    <row r="9" spans="1:13" s="37" customFormat="1" ht="18" customHeight="1">
      <c r="A9" s="163"/>
      <c r="B9" s="297" t="s">
        <v>598</v>
      </c>
      <c r="C9" s="298"/>
      <c r="D9" s="298"/>
      <c r="E9" s="298"/>
      <c r="F9" s="298"/>
      <c r="G9" s="298"/>
      <c r="H9" s="299"/>
      <c r="J9" s="67"/>
      <c r="K9" s="67"/>
      <c r="L9" s="67"/>
      <c r="M9" s="67"/>
    </row>
    <row r="10" spans="1:13" s="37" customFormat="1" ht="12">
      <c r="B10" s="228" t="s">
        <v>466</v>
      </c>
      <c r="C10" s="229" t="s">
        <v>420</v>
      </c>
      <c r="D10" s="229" t="s">
        <v>421</v>
      </c>
      <c r="E10" s="229" t="s">
        <v>1</v>
      </c>
      <c r="F10" s="229" t="s">
        <v>451</v>
      </c>
      <c r="G10" s="229" t="s">
        <v>468</v>
      </c>
      <c r="H10" s="151" t="s">
        <v>4</v>
      </c>
      <c r="J10" s="67"/>
      <c r="K10" s="67"/>
      <c r="L10" s="67"/>
      <c r="M10" s="67"/>
    </row>
    <row r="11" spans="1:13" s="37" customFormat="1" ht="12">
      <c r="B11" s="230" t="s">
        <v>11</v>
      </c>
      <c r="C11" s="164">
        <v>71</v>
      </c>
      <c r="D11" s="40">
        <f t="shared" ref="D11:D22" si="2">C11/$C$22*100</f>
        <v>1.9277762693456422</v>
      </c>
      <c r="E11" s="42">
        <v>71</v>
      </c>
      <c r="F11" s="42">
        <v>0</v>
      </c>
      <c r="G11" s="42">
        <v>0</v>
      </c>
      <c r="H11" s="62">
        <v>0</v>
      </c>
    </row>
    <row r="12" spans="1:13" s="37" customFormat="1" ht="12">
      <c r="B12" s="230" t="s">
        <v>12</v>
      </c>
      <c r="C12" s="164">
        <v>320</v>
      </c>
      <c r="D12" s="40">
        <f t="shared" si="2"/>
        <v>8.6885691012761335</v>
      </c>
      <c r="E12" s="42">
        <v>319</v>
      </c>
      <c r="F12" s="42">
        <v>1</v>
      </c>
      <c r="G12" s="42">
        <v>0</v>
      </c>
      <c r="H12" s="62">
        <v>0</v>
      </c>
    </row>
    <row r="13" spans="1:13" s="37" customFormat="1" ht="12">
      <c r="B13" s="230" t="s">
        <v>13</v>
      </c>
      <c r="C13" s="164">
        <v>426</v>
      </c>
      <c r="D13" s="40">
        <f t="shared" si="2"/>
        <v>11.566657616073853</v>
      </c>
      <c r="E13" s="42">
        <v>425</v>
      </c>
      <c r="F13" s="42">
        <v>1</v>
      </c>
      <c r="G13" s="42">
        <v>0</v>
      </c>
      <c r="H13" s="62">
        <v>0</v>
      </c>
    </row>
    <row r="14" spans="1:13" s="37" customFormat="1" ht="12">
      <c r="B14" s="230" t="s">
        <v>14</v>
      </c>
      <c r="C14" s="164">
        <v>584</v>
      </c>
      <c r="D14" s="40">
        <f t="shared" si="2"/>
        <v>15.856638609828943</v>
      </c>
      <c r="E14" s="42">
        <v>582</v>
      </c>
      <c r="F14" s="42">
        <v>1</v>
      </c>
      <c r="G14" s="42">
        <v>0</v>
      </c>
      <c r="H14" s="62">
        <v>1</v>
      </c>
    </row>
    <row r="15" spans="1:13" s="37" customFormat="1" ht="12">
      <c r="B15" s="230" t="s">
        <v>15</v>
      </c>
      <c r="C15" s="164">
        <v>718</v>
      </c>
      <c r="D15" s="40">
        <f t="shared" si="2"/>
        <v>19.494976920988325</v>
      </c>
      <c r="E15" s="42">
        <v>716</v>
      </c>
      <c r="F15" s="42">
        <v>1</v>
      </c>
      <c r="G15" s="42">
        <v>0</v>
      </c>
      <c r="H15" s="62">
        <v>1</v>
      </c>
    </row>
    <row r="16" spans="1:13" s="37" customFormat="1" ht="12">
      <c r="B16" s="230" t="s">
        <v>16</v>
      </c>
      <c r="C16" s="164">
        <v>585</v>
      </c>
      <c r="D16" s="40">
        <f t="shared" si="2"/>
        <v>15.883790388270432</v>
      </c>
      <c r="E16" s="42">
        <v>584</v>
      </c>
      <c r="F16" s="42">
        <v>1</v>
      </c>
      <c r="G16" s="42">
        <v>0</v>
      </c>
      <c r="H16" s="62">
        <v>0</v>
      </c>
    </row>
    <row r="17" spans="2:8" s="37" customFormat="1" ht="12">
      <c r="B17" s="230" t="s">
        <v>17</v>
      </c>
      <c r="C17" s="164">
        <v>461</v>
      </c>
      <c r="D17" s="40">
        <f t="shared" si="2"/>
        <v>12.516969861525931</v>
      </c>
      <c r="E17" s="42">
        <v>460</v>
      </c>
      <c r="F17" s="42">
        <v>1</v>
      </c>
      <c r="G17" s="42">
        <v>0</v>
      </c>
      <c r="H17" s="62">
        <v>0</v>
      </c>
    </row>
    <row r="18" spans="2:8" s="37" customFormat="1" ht="12">
      <c r="B18" s="230" t="s">
        <v>18</v>
      </c>
      <c r="C18" s="164">
        <v>266</v>
      </c>
      <c r="D18" s="40">
        <f t="shared" si="2"/>
        <v>7.2223730654357858</v>
      </c>
      <c r="E18" s="42">
        <v>265</v>
      </c>
      <c r="F18" s="42">
        <v>0</v>
      </c>
      <c r="G18" s="42">
        <v>0</v>
      </c>
      <c r="H18" s="62">
        <v>1</v>
      </c>
    </row>
    <row r="19" spans="2:8" s="37" customFormat="1" ht="12">
      <c r="B19" s="230" t="s">
        <v>19</v>
      </c>
      <c r="C19" s="164">
        <v>166</v>
      </c>
      <c r="D19" s="40">
        <f t="shared" si="2"/>
        <v>4.5071952212869943</v>
      </c>
      <c r="E19" s="42">
        <v>165</v>
      </c>
      <c r="F19" s="42">
        <v>1</v>
      </c>
      <c r="G19" s="42">
        <v>0</v>
      </c>
      <c r="H19" s="62">
        <v>0</v>
      </c>
    </row>
    <row r="20" spans="2:8" s="37" customFormat="1" ht="12">
      <c r="B20" s="230" t="s">
        <v>20</v>
      </c>
      <c r="C20" s="164">
        <v>74</v>
      </c>
      <c r="D20" s="40">
        <f t="shared" si="2"/>
        <v>2.0092316046701058</v>
      </c>
      <c r="E20" s="42">
        <v>73</v>
      </c>
      <c r="F20" s="42">
        <v>0</v>
      </c>
      <c r="G20" s="42">
        <v>1</v>
      </c>
      <c r="H20" s="62">
        <v>0</v>
      </c>
    </row>
    <row r="21" spans="2:8" s="37" customFormat="1" ht="12">
      <c r="B21" s="230" t="s">
        <v>21</v>
      </c>
      <c r="C21" s="164">
        <v>12</v>
      </c>
      <c r="D21" s="56">
        <f t="shared" si="2"/>
        <v>0.325821341297855</v>
      </c>
      <c r="E21" s="63">
        <v>12</v>
      </c>
      <c r="F21" s="64">
        <v>0</v>
      </c>
      <c r="G21" s="64">
        <v>0</v>
      </c>
      <c r="H21" s="62">
        <v>0</v>
      </c>
    </row>
    <row r="22" spans="2:8">
      <c r="B22" s="65" t="s">
        <v>446</v>
      </c>
      <c r="C22" s="68">
        <v>3683</v>
      </c>
      <c r="D22" s="61">
        <f t="shared" si="2"/>
        <v>100</v>
      </c>
      <c r="E22" s="68">
        <v>3672</v>
      </c>
      <c r="F22" s="66">
        <v>7</v>
      </c>
      <c r="G22" s="66">
        <v>1</v>
      </c>
      <c r="H22" s="66">
        <v>3</v>
      </c>
    </row>
  </sheetData>
  <mergeCells count="2">
    <mergeCell ref="B2:L2"/>
    <mergeCell ref="B9:H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workbookViewId="0">
      <selection activeCell="B2" sqref="B2:H2"/>
    </sheetView>
  </sheetViews>
  <sheetFormatPr baseColWidth="10" defaultRowHeight="15"/>
  <cols>
    <col min="2" max="2" width="45.28515625" customWidth="1"/>
  </cols>
  <sheetData>
    <row r="2" spans="1:8" ht="15" customHeight="1">
      <c r="A2" s="162"/>
      <c r="B2" s="297" t="s">
        <v>469</v>
      </c>
      <c r="C2" s="298"/>
      <c r="D2" s="298"/>
      <c r="E2" s="298"/>
      <c r="F2" s="298"/>
      <c r="G2" s="298"/>
      <c r="H2" s="299"/>
    </row>
    <row r="3" spans="1:8">
      <c r="B3" s="167" t="s">
        <v>470</v>
      </c>
      <c r="C3" s="69" t="s">
        <v>420</v>
      </c>
      <c r="D3" s="69" t="s">
        <v>421</v>
      </c>
      <c r="E3" s="70" t="s">
        <v>1</v>
      </c>
      <c r="F3" s="70" t="s">
        <v>2</v>
      </c>
      <c r="G3" s="70" t="s">
        <v>3</v>
      </c>
      <c r="H3" s="70" t="s">
        <v>4</v>
      </c>
    </row>
    <row r="4" spans="1:8" ht="15.75" customHeight="1">
      <c r="B4" s="168" t="s">
        <v>509</v>
      </c>
      <c r="C4" s="165">
        <v>2</v>
      </c>
      <c r="D4" s="71">
        <f>C4/C$32*100</f>
        <v>5.4303556882975834E-2</v>
      </c>
      <c r="E4" s="72">
        <v>2</v>
      </c>
      <c r="F4" s="72">
        <v>0</v>
      </c>
      <c r="G4" s="72">
        <v>0</v>
      </c>
      <c r="H4" s="72">
        <v>0</v>
      </c>
    </row>
    <row r="5" spans="1:8">
      <c r="B5" s="168" t="s">
        <v>22</v>
      </c>
      <c r="C5" s="165">
        <v>4</v>
      </c>
      <c r="D5" s="71">
        <f t="shared" ref="D5:D32" si="0">C5/C$32*100</f>
        <v>0.10860711376595167</v>
      </c>
      <c r="E5" s="72">
        <v>4</v>
      </c>
      <c r="F5" s="72">
        <v>0</v>
      </c>
      <c r="G5" s="72">
        <v>0</v>
      </c>
      <c r="H5" s="72">
        <v>0</v>
      </c>
    </row>
    <row r="6" spans="1:8" ht="24">
      <c r="B6" s="168" t="s">
        <v>23</v>
      </c>
      <c r="C6" s="165">
        <v>1</v>
      </c>
      <c r="D6" s="71">
        <f t="shared" si="0"/>
        <v>2.7151778441487917E-2</v>
      </c>
      <c r="E6" s="72">
        <v>1</v>
      </c>
      <c r="F6" s="72">
        <v>0</v>
      </c>
      <c r="G6" s="72">
        <v>0</v>
      </c>
      <c r="H6" s="72">
        <v>0</v>
      </c>
    </row>
    <row r="7" spans="1:8" ht="24">
      <c r="B7" s="168" t="s">
        <v>24</v>
      </c>
      <c r="C7" s="165">
        <v>1</v>
      </c>
      <c r="D7" s="71">
        <f t="shared" si="0"/>
        <v>2.7151778441487917E-2</v>
      </c>
      <c r="E7" s="72">
        <v>1</v>
      </c>
      <c r="F7" s="72">
        <v>0</v>
      </c>
      <c r="G7" s="72">
        <v>0</v>
      </c>
      <c r="H7" s="72">
        <v>0</v>
      </c>
    </row>
    <row r="8" spans="1:8">
      <c r="B8" s="168" t="s">
        <v>25</v>
      </c>
      <c r="C8" s="165">
        <v>2</v>
      </c>
      <c r="D8" s="71">
        <f t="shared" si="0"/>
        <v>5.4303556882975834E-2</v>
      </c>
      <c r="E8" s="72">
        <v>2</v>
      </c>
      <c r="F8" s="72">
        <v>0</v>
      </c>
      <c r="G8" s="72">
        <v>0</v>
      </c>
      <c r="H8" s="72">
        <v>0</v>
      </c>
    </row>
    <row r="9" spans="1:8" ht="24">
      <c r="B9" s="168" t="s">
        <v>510</v>
      </c>
      <c r="C9" s="165">
        <v>1</v>
      </c>
      <c r="D9" s="71">
        <f t="shared" si="0"/>
        <v>2.7151778441487917E-2</v>
      </c>
      <c r="E9" s="72">
        <v>1</v>
      </c>
      <c r="F9" s="72">
        <v>0</v>
      </c>
      <c r="G9" s="72">
        <v>0</v>
      </c>
      <c r="H9" s="72">
        <v>0</v>
      </c>
    </row>
    <row r="10" spans="1:8" ht="24">
      <c r="B10" s="168" t="s">
        <v>511</v>
      </c>
      <c r="C10" s="165">
        <v>1</v>
      </c>
      <c r="D10" s="71">
        <f t="shared" si="0"/>
        <v>2.7151778441487917E-2</v>
      </c>
      <c r="E10" s="72">
        <v>1</v>
      </c>
      <c r="F10" s="72">
        <v>0</v>
      </c>
      <c r="G10" s="72">
        <v>0</v>
      </c>
      <c r="H10" s="72">
        <v>0</v>
      </c>
    </row>
    <row r="11" spans="1:8">
      <c r="B11" s="168" t="s">
        <v>512</v>
      </c>
      <c r="C11" s="165">
        <v>1</v>
      </c>
      <c r="D11" s="71">
        <f t="shared" si="0"/>
        <v>2.7151778441487917E-2</v>
      </c>
      <c r="E11" s="72">
        <v>1</v>
      </c>
      <c r="F11" s="72">
        <v>0</v>
      </c>
      <c r="G11" s="72">
        <v>0</v>
      </c>
      <c r="H11" s="72">
        <v>0</v>
      </c>
    </row>
    <row r="12" spans="1:8">
      <c r="B12" s="168" t="s">
        <v>26</v>
      </c>
      <c r="C12" s="165">
        <v>4</v>
      </c>
      <c r="D12" s="71">
        <f t="shared" si="0"/>
        <v>0.10860711376595167</v>
      </c>
      <c r="E12" s="72">
        <v>4</v>
      </c>
      <c r="F12" s="72">
        <v>0</v>
      </c>
      <c r="G12" s="72">
        <v>0</v>
      </c>
      <c r="H12" s="72">
        <v>0</v>
      </c>
    </row>
    <row r="13" spans="1:8" ht="24">
      <c r="B13" s="168" t="s">
        <v>27</v>
      </c>
      <c r="C13" s="165">
        <v>24</v>
      </c>
      <c r="D13" s="71">
        <f t="shared" si="0"/>
        <v>0.65164268259571001</v>
      </c>
      <c r="E13" s="72">
        <v>24</v>
      </c>
      <c r="F13" s="72">
        <v>0</v>
      </c>
      <c r="G13" s="72">
        <v>0</v>
      </c>
      <c r="H13" s="72">
        <v>0</v>
      </c>
    </row>
    <row r="14" spans="1:8">
      <c r="A14" s="191"/>
      <c r="B14" s="168" t="s">
        <v>28</v>
      </c>
      <c r="C14" s="165">
        <v>263</v>
      </c>
      <c r="D14" s="71">
        <f t="shared" si="0"/>
        <v>7.1409177301113225</v>
      </c>
      <c r="E14" s="72">
        <v>263</v>
      </c>
      <c r="F14" s="72">
        <v>0</v>
      </c>
      <c r="G14" s="72">
        <v>0</v>
      </c>
      <c r="H14" s="72">
        <v>0</v>
      </c>
    </row>
    <row r="15" spans="1:8" ht="24">
      <c r="B15" s="168" t="s">
        <v>29</v>
      </c>
      <c r="C15" s="165">
        <v>63</v>
      </c>
      <c r="D15" s="71">
        <f t="shared" si="0"/>
        <v>1.7105620418137388</v>
      </c>
      <c r="E15" s="72">
        <v>62</v>
      </c>
      <c r="F15" s="72">
        <v>1</v>
      </c>
      <c r="G15" s="72">
        <v>0</v>
      </c>
      <c r="H15" s="72">
        <v>0</v>
      </c>
    </row>
    <row r="16" spans="1:8" ht="24">
      <c r="B16" s="168" t="s">
        <v>30</v>
      </c>
      <c r="C16" s="165">
        <v>5</v>
      </c>
      <c r="D16" s="71">
        <f t="shared" si="0"/>
        <v>0.13575889220743959</v>
      </c>
      <c r="E16" s="72">
        <v>5</v>
      </c>
      <c r="F16" s="72">
        <v>0</v>
      </c>
      <c r="G16" s="72">
        <v>0</v>
      </c>
      <c r="H16" s="72">
        <v>0</v>
      </c>
    </row>
    <row r="17" spans="1:8" ht="24">
      <c r="B17" s="168" t="s">
        <v>31</v>
      </c>
      <c r="C17" s="165">
        <v>48</v>
      </c>
      <c r="D17" s="71">
        <f t="shared" si="0"/>
        <v>1.30328536519142</v>
      </c>
      <c r="E17" s="72">
        <v>48</v>
      </c>
      <c r="F17" s="72">
        <v>0</v>
      </c>
      <c r="G17" s="72">
        <v>0</v>
      </c>
      <c r="H17" s="72">
        <v>0</v>
      </c>
    </row>
    <row r="18" spans="1:8" ht="24">
      <c r="B18" s="168" t="s">
        <v>32</v>
      </c>
      <c r="C18" s="165">
        <v>2</v>
      </c>
      <c r="D18" s="71">
        <f t="shared" si="0"/>
        <v>5.4303556882975834E-2</v>
      </c>
      <c r="E18" s="72">
        <v>1</v>
      </c>
      <c r="F18" s="72">
        <v>0</v>
      </c>
      <c r="G18" s="72">
        <v>0</v>
      </c>
      <c r="H18" s="72">
        <v>1</v>
      </c>
    </row>
    <row r="19" spans="1:8" ht="36">
      <c r="B19" s="168" t="s">
        <v>33</v>
      </c>
      <c r="C19" s="165">
        <v>9</v>
      </c>
      <c r="D19" s="71">
        <f t="shared" si="0"/>
        <v>0.24436600597339125</v>
      </c>
      <c r="E19" s="72">
        <v>9</v>
      </c>
      <c r="F19" s="72">
        <v>0</v>
      </c>
      <c r="G19" s="72">
        <v>0</v>
      </c>
      <c r="H19" s="72">
        <v>0</v>
      </c>
    </row>
    <row r="20" spans="1:8">
      <c r="B20" s="168" t="s">
        <v>34</v>
      </c>
      <c r="C20" s="165">
        <v>14</v>
      </c>
      <c r="D20" s="71">
        <f t="shared" si="0"/>
        <v>0.38012489818083084</v>
      </c>
      <c r="E20" s="72">
        <v>14</v>
      </c>
      <c r="F20" s="72">
        <v>0</v>
      </c>
      <c r="G20" s="72">
        <v>0</v>
      </c>
      <c r="H20" s="72">
        <v>0</v>
      </c>
    </row>
    <row r="21" spans="1:8" ht="24">
      <c r="B21" s="168" t="s">
        <v>35</v>
      </c>
      <c r="C21" s="165">
        <v>10</v>
      </c>
      <c r="D21" s="71">
        <f t="shared" si="0"/>
        <v>0.27151778441487917</v>
      </c>
      <c r="E21" s="72">
        <v>10</v>
      </c>
      <c r="F21" s="72">
        <v>0</v>
      </c>
      <c r="G21" s="72">
        <v>0</v>
      </c>
      <c r="H21" s="72">
        <v>0</v>
      </c>
    </row>
    <row r="22" spans="1:8" ht="24">
      <c r="B22" s="168" t="s">
        <v>513</v>
      </c>
      <c r="C22" s="165">
        <v>1</v>
      </c>
      <c r="D22" s="71">
        <f t="shared" si="0"/>
        <v>2.7151778441487917E-2</v>
      </c>
      <c r="E22" s="72">
        <v>1</v>
      </c>
      <c r="F22" s="72">
        <v>0</v>
      </c>
      <c r="G22" s="72">
        <v>0</v>
      </c>
      <c r="H22" s="72">
        <v>0</v>
      </c>
    </row>
    <row r="23" spans="1:8">
      <c r="B23" s="168" t="s">
        <v>36</v>
      </c>
      <c r="C23" s="165">
        <v>7</v>
      </c>
      <c r="D23" s="71">
        <f t="shared" si="0"/>
        <v>0.19006244909041542</v>
      </c>
      <c r="E23" s="72">
        <v>7</v>
      </c>
      <c r="F23" s="72">
        <v>0</v>
      </c>
      <c r="G23" s="72">
        <v>0</v>
      </c>
      <c r="H23" s="72">
        <v>0</v>
      </c>
    </row>
    <row r="24" spans="1:8">
      <c r="B24" s="168" t="s">
        <v>514</v>
      </c>
      <c r="C24" s="165">
        <v>2</v>
      </c>
      <c r="D24" s="71">
        <f t="shared" si="0"/>
        <v>5.4303556882975834E-2</v>
      </c>
      <c r="E24" s="72">
        <v>2</v>
      </c>
      <c r="F24" s="72">
        <v>0</v>
      </c>
      <c r="G24" s="72">
        <v>0</v>
      </c>
      <c r="H24" s="72">
        <v>0</v>
      </c>
    </row>
    <row r="25" spans="1:8" ht="36">
      <c r="A25" s="191"/>
      <c r="B25" s="168" t="s">
        <v>37</v>
      </c>
      <c r="C25" s="165">
        <v>91</v>
      </c>
      <c r="D25" s="71">
        <f t="shared" si="0"/>
        <v>2.4708118381754005</v>
      </c>
      <c r="E25" s="72">
        <v>91</v>
      </c>
      <c r="F25" s="72">
        <v>0</v>
      </c>
      <c r="G25" s="72">
        <v>0</v>
      </c>
      <c r="H25" s="72">
        <v>0</v>
      </c>
    </row>
    <row r="26" spans="1:8" ht="24">
      <c r="B26" s="168" t="s">
        <v>38</v>
      </c>
      <c r="C26" s="165">
        <v>27</v>
      </c>
      <c r="D26" s="71">
        <f t="shared" si="0"/>
        <v>0.73309801792017382</v>
      </c>
      <c r="E26" s="72">
        <v>27</v>
      </c>
      <c r="F26" s="72">
        <v>0</v>
      </c>
      <c r="G26" s="72">
        <v>0</v>
      </c>
      <c r="H26" s="72">
        <v>0</v>
      </c>
    </row>
    <row r="27" spans="1:8" ht="36">
      <c r="B27" s="168" t="s">
        <v>39</v>
      </c>
      <c r="C27" s="165">
        <v>2</v>
      </c>
      <c r="D27" s="71">
        <f t="shared" si="0"/>
        <v>5.4303556882975834E-2</v>
      </c>
      <c r="E27" s="72">
        <v>2</v>
      </c>
      <c r="F27" s="72">
        <v>0</v>
      </c>
      <c r="G27" s="72">
        <v>0</v>
      </c>
      <c r="H27" s="72">
        <v>0</v>
      </c>
    </row>
    <row r="28" spans="1:8">
      <c r="A28" s="169"/>
      <c r="B28" s="168" t="s">
        <v>40</v>
      </c>
      <c r="C28" s="166">
        <v>3011</v>
      </c>
      <c r="D28" s="71">
        <f t="shared" si="0"/>
        <v>81.754004887320121</v>
      </c>
      <c r="E28" s="76">
        <v>3002</v>
      </c>
      <c r="F28" s="72">
        <v>6</v>
      </c>
      <c r="G28" s="72">
        <v>1</v>
      </c>
      <c r="H28" s="72">
        <v>2</v>
      </c>
    </row>
    <row r="29" spans="1:8">
      <c r="B29" s="168" t="s">
        <v>41</v>
      </c>
      <c r="C29" s="166">
        <v>1</v>
      </c>
      <c r="D29" s="71">
        <f t="shared" si="0"/>
        <v>2.7151778441487917E-2</v>
      </c>
      <c r="E29" s="76">
        <v>1</v>
      </c>
      <c r="F29" s="72">
        <v>0</v>
      </c>
      <c r="G29" s="72">
        <v>0</v>
      </c>
      <c r="H29" s="72">
        <v>0</v>
      </c>
    </row>
    <row r="30" spans="1:8">
      <c r="B30" s="168" t="s">
        <v>42</v>
      </c>
      <c r="C30" s="166">
        <v>77</v>
      </c>
      <c r="D30" s="71">
        <f t="shared" si="0"/>
        <v>2.0906869399945696</v>
      </c>
      <c r="E30" s="76">
        <v>77</v>
      </c>
      <c r="F30" s="72">
        <v>0</v>
      </c>
      <c r="G30" s="72">
        <v>0</v>
      </c>
      <c r="H30" s="72">
        <v>0</v>
      </c>
    </row>
    <row r="31" spans="1:8" ht="24">
      <c r="B31" s="168" t="s">
        <v>43</v>
      </c>
      <c r="C31" s="166">
        <v>9</v>
      </c>
      <c r="D31" s="71">
        <f t="shared" si="0"/>
        <v>0.24436600597339125</v>
      </c>
      <c r="E31" s="76">
        <v>9</v>
      </c>
      <c r="F31" s="72">
        <v>0</v>
      </c>
      <c r="G31" s="72">
        <v>0</v>
      </c>
      <c r="H31" s="72">
        <v>0</v>
      </c>
    </row>
    <row r="32" spans="1:8">
      <c r="B32" s="73" t="s">
        <v>446</v>
      </c>
      <c r="C32" s="75">
        <v>3683</v>
      </c>
      <c r="D32" s="71">
        <f t="shared" si="0"/>
        <v>100</v>
      </c>
      <c r="E32" s="75">
        <v>3672</v>
      </c>
      <c r="F32" s="74">
        <v>7</v>
      </c>
      <c r="G32" s="74">
        <v>1</v>
      </c>
      <c r="H32" s="74">
        <v>3</v>
      </c>
    </row>
  </sheetData>
  <mergeCells count="1">
    <mergeCell ref="B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workbookViewId="0">
      <selection activeCell="B2" sqref="B2:H2"/>
    </sheetView>
  </sheetViews>
  <sheetFormatPr baseColWidth="10" defaultRowHeight="15"/>
  <cols>
    <col min="2" max="2" width="24.5703125" customWidth="1"/>
  </cols>
  <sheetData>
    <row r="2" spans="1:8" ht="19.5" customHeight="1">
      <c r="A2" s="162"/>
      <c r="B2" s="300" t="s">
        <v>471</v>
      </c>
      <c r="C2" s="301"/>
      <c r="D2" s="301"/>
      <c r="E2" s="301"/>
      <c r="F2" s="301"/>
      <c r="G2" s="301"/>
      <c r="H2" s="302"/>
    </row>
    <row r="3" spans="1:8">
      <c r="B3" s="16" t="s">
        <v>472</v>
      </c>
      <c r="C3" s="38" t="s">
        <v>420</v>
      </c>
      <c r="D3" s="38" t="s">
        <v>421</v>
      </c>
      <c r="E3" s="38" t="s">
        <v>1</v>
      </c>
      <c r="F3" s="38" t="s">
        <v>451</v>
      </c>
      <c r="G3" s="38" t="s">
        <v>3</v>
      </c>
      <c r="H3" s="38" t="s">
        <v>4</v>
      </c>
    </row>
    <row r="4" spans="1:8">
      <c r="B4" s="10" t="s">
        <v>44</v>
      </c>
      <c r="C4" s="39">
        <v>1662</v>
      </c>
      <c r="D4" s="40">
        <f>C4/$C$10*100</f>
        <v>45.126255769752923</v>
      </c>
      <c r="E4" s="78">
        <v>1658</v>
      </c>
      <c r="F4" s="42">
        <v>2</v>
      </c>
      <c r="G4" s="42">
        <v>0</v>
      </c>
      <c r="H4" s="42">
        <v>2</v>
      </c>
    </row>
    <row r="5" spans="1:8">
      <c r="B5" s="10" t="s">
        <v>45</v>
      </c>
      <c r="C5" s="48">
        <v>679</v>
      </c>
      <c r="D5" s="40">
        <f t="shared" ref="D5:D10" si="0">C5/$C$10*100</f>
        <v>18.436057561770298</v>
      </c>
      <c r="E5" s="42">
        <v>679</v>
      </c>
      <c r="F5" s="42">
        <v>0</v>
      </c>
      <c r="G5" s="42">
        <v>0</v>
      </c>
      <c r="H5" s="42">
        <v>0</v>
      </c>
    </row>
    <row r="6" spans="1:8">
      <c r="B6" s="10" t="s">
        <v>46</v>
      </c>
      <c r="C6" s="48">
        <v>303</v>
      </c>
      <c r="D6" s="40">
        <f t="shared" si="0"/>
        <v>8.2269888677708387</v>
      </c>
      <c r="E6" s="42">
        <v>301</v>
      </c>
      <c r="F6" s="42">
        <v>1</v>
      </c>
      <c r="G6" s="42">
        <v>0</v>
      </c>
      <c r="H6" s="42">
        <v>1</v>
      </c>
    </row>
    <row r="7" spans="1:8">
      <c r="B7" s="10" t="s">
        <v>47</v>
      </c>
      <c r="C7" s="48">
        <v>241</v>
      </c>
      <c r="D7" s="40">
        <f t="shared" si="0"/>
        <v>6.5435786043985882</v>
      </c>
      <c r="E7" s="42">
        <v>240</v>
      </c>
      <c r="F7" s="42">
        <v>1</v>
      </c>
      <c r="G7" s="42">
        <v>0</v>
      </c>
      <c r="H7" s="42">
        <v>0</v>
      </c>
    </row>
    <row r="8" spans="1:8">
      <c r="B8" s="10" t="s">
        <v>48</v>
      </c>
      <c r="C8" s="48">
        <v>218</v>
      </c>
      <c r="D8" s="40">
        <f t="shared" si="0"/>
        <v>5.9190877002443658</v>
      </c>
      <c r="E8" s="42">
        <v>217</v>
      </c>
      <c r="F8" s="42">
        <v>1</v>
      </c>
      <c r="G8" s="42">
        <v>0</v>
      </c>
      <c r="H8" s="42">
        <v>0</v>
      </c>
    </row>
    <row r="9" spans="1:8">
      <c r="B9" s="10" t="s">
        <v>49</v>
      </c>
      <c r="C9" s="48">
        <v>580</v>
      </c>
      <c r="D9" s="40">
        <f t="shared" si="0"/>
        <v>15.748031496062993</v>
      </c>
      <c r="E9" s="42">
        <v>577</v>
      </c>
      <c r="F9" s="42">
        <v>2</v>
      </c>
      <c r="G9" s="42">
        <v>1</v>
      </c>
      <c r="H9" s="42">
        <v>0</v>
      </c>
    </row>
    <row r="10" spans="1:8">
      <c r="B10" s="79" t="s">
        <v>446</v>
      </c>
      <c r="C10" s="43">
        <v>3683</v>
      </c>
      <c r="D10" s="44">
        <f t="shared" si="0"/>
        <v>100</v>
      </c>
      <c r="E10" s="43">
        <v>3672</v>
      </c>
      <c r="F10" s="80">
        <v>7</v>
      </c>
      <c r="G10" s="80">
        <v>1</v>
      </c>
      <c r="H10" s="80">
        <v>3</v>
      </c>
    </row>
  </sheetData>
  <mergeCells count="1">
    <mergeCell ref="B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B2" sqref="B2:I2"/>
    </sheetView>
  </sheetViews>
  <sheetFormatPr baseColWidth="10" defaultRowHeight="15"/>
  <cols>
    <col min="3" max="3" width="30.85546875" customWidth="1"/>
  </cols>
  <sheetData>
    <row r="2" spans="1:9" ht="15" customHeight="1">
      <c r="A2" s="162"/>
      <c r="B2" s="300" t="s">
        <v>473</v>
      </c>
      <c r="C2" s="301"/>
      <c r="D2" s="301"/>
      <c r="E2" s="301"/>
      <c r="F2" s="301"/>
      <c r="G2" s="301"/>
      <c r="H2" s="301"/>
      <c r="I2" s="302"/>
    </row>
    <row r="3" spans="1:9">
      <c r="B3" s="307"/>
      <c r="C3" s="308"/>
      <c r="D3" s="81" t="s">
        <v>420</v>
      </c>
      <c r="E3" s="81" t="s">
        <v>421</v>
      </c>
      <c r="F3" s="81" t="s">
        <v>1</v>
      </c>
      <c r="G3" s="81" t="s">
        <v>2</v>
      </c>
      <c r="H3" s="82" t="s">
        <v>3</v>
      </c>
      <c r="I3" s="82" t="s">
        <v>4</v>
      </c>
    </row>
    <row r="4" spans="1:9">
      <c r="B4" s="309" t="s">
        <v>474</v>
      </c>
      <c r="C4" s="310"/>
      <c r="D4" s="86">
        <v>1837</v>
      </c>
      <c r="E4" s="170">
        <f>D4*100/$D$12</f>
        <v>49.877816997013305</v>
      </c>
      <c r="F4" s="172">
        <v>1831</v>
      </c>
      <c r="G4" s="172">
        <v>3</v>
      </c>
      <c r="H4" s="172">
        <v>1</v>
      </c>
      <c r="I4" s="172">
        <v>2</v>
      </c>
    </row>
    <row r="5" spans="1:9" ht="15" customHeight="1">
      <c r="B5" s="305" t="s">
        <v>475</v>
      </c>
      <c r="C5" s="84" t="s">
        <v>55</v>
      </c>
      <c r="D5" s="83">
        <f t="shared" ref="D5:D10" si="0">F5+G5+H5+I5</f>
        <v>16</v>
      </c>
      <c r="E5" s="171">
        <f t="shared" ref="E5:E12" si="1">D5*100/$D$12</f>
        <v>0.43442845506380667</v>
      </c>
      <c r="F5" s="42">
        <v>16</v>
      </c>
      <c r="G5" s="42">
        <v>0</v>
      </c>
      <c r="H5" s="42">
        <v>0</v>
      </c>
      <c r="I5" s="42">
        <v>0</v>
      </c>
    </row>
    <row r="6" spans="1:9">
      <c r="B6" s="306"/>
      <c r="C6" s="84" t="s">
        <v>54</v>
      </c>
      <c r="D6" s="83">
        <f t="shared" si="0"/>
        <v>93</v>
      </c>
      <c r="E6" s="171">
        <f t="shared" si="1"/>
        <v>2.5251153950583762</v>
      </c>
      <c r="F6" s="87">
        <v>93</v>
      </c>
      <c r="G6" s="87">
        <v>0</v>
      </c>
      <c r="H6" s="87">
        <v>0</v>
      </c>
      <c r="I6" s="87">
        <v>0</v>
      </c>
    </row>
    <row r="7" spans="1:9">
      <c r="B7" s="306"/>
      <c r="C7" s="84" t="s">
        <v>51</v>
      </c>
      <c r="D7" s="83">
        <f t="shared" si="0"/>
        <v>6</v>
      </c>
      <c r="E7" s="171">
        <f t="shared" si="1"/>
        <v>0.1629106706489275</v>
      </c>
      <c r="F7" s="87">
        <v>6</v>
      </c>
      <c r="G7" s="87">
        <v>0</v>
      </c>
      <c r="H7" s="87">
        <v>0</v>
      </c>
      <c r="I7" s="87">
        <v>0</v>
      </c>
    </row>
    <row r="8" spans="1:9">
      <c r="B8" s="306"/>
      <c r="C8" s="84" t="s">
        <v>52</v>
      </c>
      <c r="D8" s="83">
        <f t="shared" si="0"/>
        <v>586</v>
      </c>
      <c r="E8" s="171">
        <f t="shared" si="1"/>
        <v>15.910942166711919</v>
      </c>
      <c r="F8" s="85">
        <v>584</v>
      </c>
      <c r="G8" s="85">
        <v>1</v>
      </c>
      <c r="H8" s="85">
        <v>0</v>
      </c>
      <c r="I8" s="85">
        <v>1</v>
      </c>
    </row>
    <row r="9" spans="1:9">
      <c r="B9" s="306"/>
      <c r="C9" s="84" t="s">
        <v>50</v>
      </c>
      <c r="D9" s="83">
        <f t="shared" si="0"/>
        <v>1124</v>
      </c>
      <c r="E9" s="171">
        <f t="shared" si="1"/>
        <v>30.518598968232418</v>
      </c>
      <c r="F9" s="87">
        <v>1121</v>
      </c>
      <c r="G9" s="87">
        <v>3</v>
      </c>
      <c r="H9" s="87">
        <v>0</v>
      </c>
      <c r="I9" s="87">
        <v>0</v>
      </c>
    </row>
    <row r="10" spans="1:9">
      <c r="B10" s="306"/>
      <c r="C10" s="84" t="s">
        <v>53</v>
      </c>
      <c r="D10" s="83">
        <f t="shared" si="0"/>
        <v>21</v>
      </c>
      <c r="E10" s="171">
        <f t="shared" si="1"/>
        <v>0.57018734727124631</v>
      </c>
      <c r="F10" s="42">
        <v>21</v>
      </c>
      <c r="G10" s="42">
        <v>0</v>
      </c>
      <c r="H10" s="42">
        <v>0</v>
      </c>
      <c r="I10" s="42">
        <v>0</v>
      </c>
    </row>
    <row r="11" spans="1:9">
      <c r="B11" s="311" t="s">
        <v>476</v>
      </c>
      <c r="C11" s="311"/>
      <c r="D11" s="86">
        <f>SUM(D5:D10)</f>
        <v>1846</v>
      </c>
      <c r="E11" s="170">
        <f t="shared" si="1"/>
        <v>50.122183002986695</v>
      </c>
      <c r="F11" s="86">
        <f>SUM(F5:F10)</f>
        <v>1841</v>
      </c>
      <c r="G11" s="86">
        <f>SUM(G5:G10)</f>
        <v>4</v>
      </c>
      <c r="H11" s="86">
        <f>SUM(H5:H10)</f>
        <v>0</v>
      </c>
      <c r="I11" s="86">
        <f>SUM(I5:I10)</f>
        <v>1</v>
      </c>
    </row>
    <row r="12" spans="1:9">
      <c r="B12" s="303" t="s">
        <v>456</v>
      </c>
      <c r="C12" s="304"/>
      <c r="D12" s="86">
        <f>D4+D11</f>
        <v>3683</v>
      </c>
      <c r="E12" s="170">
        <f t="shared" si="1"/>
        <v>100</v>
      </c>
      <c r="F12" s="86">
        <f>F4+F11</f>
        <v>3672</v>
      </c>
      <c r="G12" s="86">
        <f>G4+G11</f>
        <v>7</v>
      </c>
      <c r="H12" s="86">
        <f>H4+H11</f>
        <v>1</v>
      </c>
      <c r="I12" s="86">
        <f>I4+I11</f>
        <v>3</v>
      </c>
    </row>
    <row r="13" spans="1:9" ht="16.5" customHeight="1"/>
  </sheetData>
  <mergeCells count="6">
    <mergeCell ref="B2:I2"/>
    <mergeCell ref="B12:C12"/>
    <mergeCell ref="B5:B10"/>
    <mergeCell ref="B3:C3"/>
    <mergeCell ref="B4:C4"/>
    <mergeCell ref="B11:C1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B2" sqref="B2:H2"/>
    </sheetView>
  </sheetViews>
  <sheetFormatPr baseColWidth="10" defaultRowHeight="15"/>
  <cols>
    <col min="2" max="2" width="25.7109375" customWidth="1"/>
  </cols>
  <sheetData>
    <row r="1" spans="1:8" ht="15" customHeight="1"/>
    <row r="2" spans="1:8">
      <c r="A2" s="162"/>
      <c r="B2" s="300" t="s">
        <v>477</v>
      </c>
      <c r="C2" s="301"/>
      <c r="D2" s="301"/>
      <c r="E2" s="301"/>
      <c r="F2" s="301"/>
      <c r="G2" s="301"/>
      <c r="H2" s="302"/>
    </row>
    <row r="3" spans="1:8">
      <c r="B3" s="235" t="s">
        <v>478</v>
      </c>
      <c r="C3" s="236" t="s">
        <v>420</v>
      </c>
      <c r="D3" s="236" t="s">
        <v>421</v>
      </c>
      <c r="E3" s="237" t="s">
        <v>1</v>
      </c>
      <c r="F3" s="238" t="s">
        <v>2</v>
      </c>
      <c r="G3" s="239" t="s">
        <v>3</v>
      </c>
      <c r="H3" s="239" t="s">
        <v>4</v>
      </c>
    </row>
    <row r="4" spans="1:8" ht="15.75" customHeight="1">
      <c r="B4" s="175" t="s">
        <v>56</v>
      </c>
      <c r="C4" s="173">
        <v>18</v>
      </c>
      <c r="D4" s="88">
        <f>C4/C$43*100</f>
        <v>0.48873201194678251</v>
      </c>
      <c r="E4" s="89">
        <v>18</v>
      </c>
      <c r="F4" s="89">
        <v>0</v>
      </c>
      <c r="G4" s="89">
        <v>0</v>
      </c>
      <c r="H4" s="89">
        <v>0</v>
      </c>
    </row>
    <row r="5" spans="1:8">
      <c r="B5" s="175" t="s">
        <v>57</v>
      </c>
      <c r="C5" s="173">
        <v>1</v>
      </c>
      <c r="D5" s="88">
        <f t="shared" ref="D5:D43" si="0">C5/C$43*100</f>
        <v>2.7151778441487917E-2</v>
      </c>
      <c r="E5" s="89">
        <v>1</v>
      </c>
      <c r="F5" s="89">
        <v>0</v>
      </c>
      <c r="G5" s="89">
        <v>0</v>
      </c>
      <c r="H5" s="89">
        <v>0</v>
      </c>
    </row>
    <row r="6" spans="1:8">
      <c r="B6" s="175" t="s">
        <v>515</v>
      </c>
      <c r="C6" s="173">
        <v>1</v>
      </c>
      <c r="D6" s="88">
        <f t="shared" si="0"/>
        <v>2.7151778441487917E-2</v>
      </c>
      <c r="E6" s="89">
        <v>1</v>
      </c>
      <c r="F6" s="89">
        <v>0</v>
      </c>
      <c r="G6" s="89">
        <v>0</v>
      </c>
      <c r="H6" s="89">
        <v>0</v>
      </c>
    </row>
    <row r="7" spans="1:8">
      <c r="B7" s="175" t="s">
        <v>58</v>
      </c>
      <c r="C7" s="173">
        <v>94</v>
      </c>
      <c r="D7" s="88">
        <f t="shared" si="0"/>
        <v>2.5522671734998643</v>
      </c>
      <c r="E7" s="89">
        <v>94</v>
      </c>
      <c r="F7" s="89">
        <v>0</v>
      </c>
      <c r="G7" s="89">
        <v>0</v>
      </c>
      <c r="H7" s="89">
        <v>0</v>
      </c>
    </row>
    <row r="8" spans="1:8">
      <c r="B8" s="175" t="s">
        <v>59</v>
      </c>
      <c r="C8" s="173">
        <v>4</v>
      </c>
      <c r="D8" s="88">
        <f t="shared" si="0"/>
        <v>0.10860711376595167</v>
      </c>
      <c r="E8" s="89">
        <v>4</v>
      </c>
      <c r="F8" s="89">
        <v>0</v>
      </c>
      <c r="G8" s="89">
        <v>0</v>
      </c>
      <c r="H8" s="89">
        <v>0</v>
      </c>
    </row>
    <row r="9" spans="1:8">
      <c r="B9" s="175" t="s">
        <v>60</v>
      </c>
      <c r="C9" s="173">
        <v>15</v>
      </c>
      <c r="D9" s="88">
        <f t="shared" si="0"/>
        <v>0.40727667662231876</v>
      </c>
      <c r="E9" s="89">
        <v>15</v>
      </c>
      <c r="F9" s="89">
        <v>0</v>
      </c>
      <c r="G9" s="89">
        <v>0</v>
      </c>
      <c r="H9" s="89">
        <v>0</v>
      </c>
    </row>
    <row r="10" spans="1:8">
      <c r="B10" s="175" t="s">
        <v>61</v>
      </c>
      <c r="C10" s="173">
        <v>1</v>
      </c>
      <c r="D10" s="88">
        <f t="shared" si="0"/>
        <v>2.7151778441487917E-2</v>
      </c>
      <c r="E10" s="89">
        <v>1</v>
      </c>
      <c r="F10" s="89">
        <v>0</v>
      </c>
      <c r="G10" s="89">
        <v>0</v>
      </c>
      <c r="H10" s="89">
        <v>0</v>
      </c>
    </row>
    <row r="11" spans="1:8">
      <c r="B11" s="175" t="s">
        <v>516</v>
      </c>
      <c r="C11" s="173">
        <v>1</v>
      </c>
      <c r="D11" s="88">
        <f t="shared" si="0"/>
        <v>2.7151778441487917E-2</v>
      </c>
      <c r="E11" s="89">
        <v>1</v>
      </c>
      <c r="F11" s="89">
        <v>0</v>
      </c>
      <c r="G11" s="89">
        <v>0</v>
      </c>
      <c r="H11" s="89">
        <v>0</v>
      </c>
    </row>
    <row r="12" spans="1:8">
      <c r="B12" s="175" t="s">
        <v>62</v>
      </c>
      <c r="C12" s="173">
        <v>10</v>
      </c>
      <c r="D12" s="88">
        <f t="shared" si="0"/>
        <v>0.27151778441487917</v>
      </c>
      <c r="E12" s="89">
        <v>10</v>
      </c>
      <c r="F12" s="89">
        <v>0</v>
      </c>
      <c r="G12" s="89">
        <v>0</v>
      </c>
      <c r="H12" s="89">
        <v>0</v>
      </c>
    </row>
    <row r="13" spans="1:8">
      <c r="B13" s="175" t="s">
        <v>63</v>
      </c>
      <c r="C13" s="173">
        <v>3</v>
      </c>
      <c r="D13" s="88">
        <f t="shared" si="0"/>
        <v>8.1455335324463751E-2</v>
      </c>
      <c r="E13" s="89">
        <v>3</v>
      </c>
      <c r="F13" s="89">
        <v>0</v>
      </c>
      <c r="G13" s="89">
        <v>0</v>
      </c>
      <c r="H13" s="89">
        <v>0</v>
      </c>
    </row>
    <row r="14" spans="1:8">
      <c r="B14" s="175" t="s">
        <v>64</v>
      </c>
      <c r="C14" s="173">
        <v>460</v>
      </c>
      <c r="D14" s="88">
        <f t="shared" si="0"/>
        <v>12.489818083084442</v>
      </c>
      <c r="E14" s="89">
        <v>458</v>
      </c>
      <c r="F14" s="89">
        <v>1</v>
      </c>
      <c r="G14" s="89">
        <v>0</v>
      </c>
      <c r="H14" s="89">
        <v>1</v>
      </c>
    </row>
    <row r="15" spans="1:8">
      <c r="B15" s="175" t="s">
        <v>65</v>
      </c>
      <c r="C15" s="173">
        <v>1</v>
      </c>
      <c r="D15" s="88">
        <f t="shared" si="0"/>
        <v>2.7151778441487917E-2</v>
      </c>
      <c r="E15" s="89">
        <v>1</v>
      </c>
      <c r="F15" s="89">
        <v>0</v>
      </c>
      <c r="G15" s="89">
        <v>0</v>
      </c>
      <c r="H15" s="89">
        <v>0</v>
      </c>
    </row>
    <row r="16" spans="1:8">
      <c r="B16" s="175" t="s">
        <v>517</v>
      </c>
      <c r="C16" s="173">
        <v>2</v>
      </c>
      <c r="D16" s="88">
        <f t="shared" si="0"/>
        <v>5.4303556882975834E-2</v>
      </c>
      <c r="E16" s="89">
        <v>2</v>
      </c>
      <c r="F16" s="89">
        <v>0</v>
      </c>
      <c r="G16" s="89">
        <v>0</v>
      </c>
      <c r="H16" s="89">
        <v>0</v>
      </c>
    </row>
    <row r="17" spans="2:8">
      <c r="B17" s="175" t="s">
        <v>66</v>
      </c>
      <c r="C17" s="173">
        <v>3</v>
      </c>
      <c r="D17" s="88">
        <f t="shared" si="0"/>
        <v>8.1455335324463751E-2</v>
      </c>
      <c r="E17" s="89">
        <v>3</v>
      </c>
      <c r="F17" s="89">
        <v>0</v>
      </c>
      <c r="G17" s="89">
        <v>0</v>
      </c>
      <c r="H17" s="89">
        <v>0</v>
      </c>
    </row>
    <row r="18" spans="2:8">
      <c r="B18" s="175" t="s">
        <v>67</v>
      </c>
      <c r="C18" s="173">
        <v>17</v>
      </c>
      <c r="D18" s="88">
        <f t="shared" si="0"/>
        <v>0.46158023350529459</v>
      </c>
      <c r="E18" s="89">
        <v>17</v>
      </c>
      <c r="F18" s="89">
        <v>0</v>
      </c>
      <c r="G18" s="89">
        <v>0</v>
      </c>
      <c r="H18" s="89">
        <v>0</v>
      </c>
    </row>
    <row r="19" spans="2:8">
      <c r="B19" s="175" t="s">
        <v>518</v>
      </c>
      <c r="C19" s="173">
        <v>1</v>
      </c>
      <c r="D19" s="88">
        <f t="shared" si="0"/>
        <v>2.7151778441487917E-2</v>
      </c>
      <c r="E19" s="89">
        <v>1</v>
      </c>
      <c r="F19" s="89">
        <v>0</v>
      </c>
      <c r="G19" s="89">
        <v>0</v>
      </c>
      <c r="H19" s="89">
        <v>0</v>
      </c>
    </row>
    <row r="20" spans="2:8">
      <c r="B20" s="175" t="s">
        <v>519</v>
      </c>
      <c r="C20" s="173">
        <v>2</v>
      </c>
      <c r="D20" s="88">
        <f t="shared" si="0"/>
        <v>5.4303556882975834E-2</v>
      </c>
      <c r="E20" s="89">
        <v>2</v>
      </c>
      <c r="F20" s="89">
        <v>0</v>
      </c>
      <c r="G20" s="89">
        <v>0</v>
      </c>
      <c r="H20" s="89">
        <v>0</v>
      </c>
    </row>
    <row r="21" spans="2:8">
      <c r="B21" s="175" t="s">
        <v>520</v>
      </c>
      <c r="C21" s="173">
        <v>2</v>
      </c>
      <c r="D21" s="88">
        <f t="shared" si="0"/>
        <v>5.4303556882975834E-2</v>
      </c>
      <c r="E21" s="89">
        <v>2</v>
      </c>
      <c r="F21" s="89">
        <v>0</v>
      </c>
      <c r="G21" s="89">
        <v>0</v>
      </c>
      <c r="H21" s="89">
        <v>0</v>
      </c>
    </row>
    <row r="22" spans="2:8">
      <c r="B22" s="175" t="s">
        <v>68</v>
      </c>
      <c r="C22" s="173">
        <v>16</v>
      </c>
      <c r="D22" s="88">
        <f t="shared" si="0"/>
        <v>0.43442845506380667</v>
      </c>
      <c r="E22" s="89">
        <v>16</v>
      </c>
      <c r="F22" s="89">
        <v>0</v>
      </c>
      <c r="G22" s="89">
        <v>0</v>
      </c>
      <c r="H22" s="89">
        <v>0</v>
      </c>
    </row>
    <row r="23" spans="2:8">
      <c r="B23" s="175" t="s">
        <v>521</v>
      </c>
      <c r="C23" s="173">
        <v>3</v>
      </c>
      <c r="D23" s="88">
        <f t="shared" si="0"/>
        <v>8.1455335324463751E-2</v>
      </c>
      <c r="E23" s="89">
        <v>3</v>
      </c>
      <c r="F23" s="89">
        <v>0</v>
      </c>
      <c r="G23" s="89">
        <v>0</v>
      </c>
      <c r="H23" s="89">
        <v>0</v>
      </c>
    </row>
    <row r="24" spans="2:8">
      <c r="B24" s="175" t="s">
        <v>522</v>
      </c>
      <c r="C24" s="173">
        <v>3</v>
      </c>
      <c r="D24" s="88">
        <f t="shared" si="0"/>
        <v>8.1455335324463751E-2</v>
      </c>
      <c r="E24" s="89">
        <v>3</v>
      </c>
      <c r="F24" s="89">
        <v>0</v>
      </c>
      <c r="G24" s="89">
        <v>0</v>
      </c>
      <c r="H24" s="89">
        <v>0</v>
      </c>
    </row>
    <row r="25" spans="2:8">
      <c r="B25" s="175" t="s">
        <v>69</v>
      </c>
      <c r="C25" s="173">
        <v>30</v>
      </c>
      <c r="D25" s="88">
        <f t="shared" si="0"/>
        <v>0.81455335324463751</v>
      </c>
      <c r="E25" s="89">
        <v>29</v>
      </c>
      <c r="F25" s="89">
        <v>1</v>
      </c>
      <c r="G25" s="89">
        <v>0</v>
      </c>
      <c r="H25" s="89">
        <v>0</v>
      </c>
    </row>
    <row r="26" spans="2:8">
      <c r="B26" s="175" t="s">
        <v>523</v>
      </c>
      <c r="C26" s="173">
        <v>2</v>
      </c>
      <c r="D26" s="88">
        <f t="shared" si="0"/>
        <v>5.4303556882975834E-2</v>
      </c>
      <c r="E26" s="89">
        <v>2</v>
      </c>
      <c r="F26" s="89">
        <v>0</v>
      </c>
      <c r="G26" s="89">
        <v>0</v>
      </c>
      <c r="H26" s="89">
        <v>0</v>
      </c>
    </row>
    <row r="27" spans="2:8">
      <c r="B27" s="175" t="s">
        <v>70</v>
      </c>
      <c r="C27" s="174">
        <v>1011</v>
      </c>
      <c r="D27" s="88">
        <f t="shared" si="0"/>
        <v>27.450448004344285</v>
      </c>
      <c r="E27" s="176">
        <v>1009</v>
      </c>
      <c r="F27" s="89">
        <v>2</v>
      </c>
      <c r="G27" s="89">
        <v>0</v>
      </c>
      <c r="H27" s="89">
        <v>0</v>
      </c>
    </row>
    <row r="28" spans="2:8">
      <c r="B28" s="175" t="s">
        <v>71</v>
      </c>
      <c r="C28" s="173">
        <v>1</v>
      </c>
      <c r="D28" s="88">
        <f t="shared" si="0"/>
        <v>2.7151778441487917E-2</v>
      </c>
      <c r="E28" s="89">
        <v>1</v>
      </c>
      <c r="F28" s="89">
        <v>0</v>
      </c>
      <c r="G28" s="89">
        <v>0</v>
      </c>
      <c r="H28" s="89">
        <v>0</v>
      </c>
    </row>
    <row r="29" spans="2:8">
      <c r="B29" s="175" t="s">
        <v>72</v>
      </c>
      <c r="C29" s="173">
        <v>6</v>
      </c>
      <c r="D29" s="88">
        <f t="shared" si="0"/>
        <v>0.1629106706489275</v>
      </c>
      <c r="E29" s="89">
        <v>6</v>
      </c>
      <c r="F29" s="89">
        <v>0</v>
      </c>
      <c r="G29" s="89">
        <v>0</v>
      </c>
      <c r="H29" s="89">
        <v>0</v>
      </c>
    </row>
    <row r="30" spans="2:8">
      <c r="B30" s="175" t="s">
        <v>73</v>
      </c>
      <c r="C30" s="173">
        <v>4</v>
      </c>
      <c r="D30" s="88">
        <f t="shared" si="0"/>
        <v>0.10860711376595167</v>
      </c>
      <c r="E30" s="89">
        <v>4</v>
      </c>
      <c r="F30" s="89">
        <v>0</v>
      </c>
      <c r="G30" s="89">
        <v>0</v>
      </c>
      <c r="H30" s="89">
        <v>0</v>
      </c>
    </row>
    <row r="31" spans="2:8">
      <c r="B31" s="175" t="s">
        <v>74</v>
      </c>
      <c r="C31" s="173">
        <v>10</v>
      </c>
      <c r="D31" s="88">
        <f t="shared" si="0"/>
        <v>0.27151778441487917</v>
      </c>
      <c r="E31" s="89">
        <v>10</v>
      </c>
      <c r="F31" s="89">
        <v>0</v>
      </c>
      <c r="G31" s="89">
        <v>0</v>
      </c>
      <c r="H31" s="89">
        <v>0</v>
      </c>
    </row>
    <row r="32" spans="2:8">
      <c r="B32" s="175" t="s">
        <v>75</v>
      </c>
      <c r="C32" s="173">
        <v>5</v>
      </c>
      <c r="D32" s="88">
        <f t="shared" si="0"/>
        <v>0.13575889220743959</v>
      </c>
      <c r="E32" s="89">
        <v>5</v>
      </c>
      <c r="F32" s="89">
        <v>0</v>
      </c>
      <c r="G32" s="89">
        <v>0</v>
      </c>
      <c r="H32" s="89">
        <v>0</v>
      </c>
    </row>
    <row r="33" spans="2:8">
      <c r="B33" s="175" t="s">
        <v>76</v>
      </c>
      <c r="C33" s="173">
        <v>5</v>
      </c>
      <c r="D33" s="88">
        <f t="shared" si="0"/>
        <v>0.13575889220743959</v>
      </c>
      <c r="E33" s="89">
        <v>5</v>
      </c>
      <c r="F33" s="89">
        <v>0</v>
      </c>
      <c r="G33" s="89">
        <v>0</v>
      </c>
      <c r="H33" s="89">
        <v>0</v>
      </c>
    </row>
    <row r="34" spans="2:8">
      <c r="B34" s="175" t="s">
        <v>77</v>
      </c>
      <c r="C34" s="173">
        <v>1</v>
      </c>
      <c r="D34" s="88">
        <f t="shared" si="0"/>
        <v>2.7151778441487917E-2</v>
      </c>
      <c r="E34" s="89">
        <v>1</v>
      </c>
      <c r="F34" s="89">
        <v>0</v>
      </c>
      <c r="G34" s="89">
        <v>0</v>
      </c>
      <c r="H34" s="89">
        <v>0</v>
      </c>
    </row>
    <row r="35" spans="2:8">
      <c r="B35" s="175" t="s">
        <v>524</v>
      </c>
      <c r="C35" s="173">
        <v>4</v>
      </c>
      <c r="D35" s="88">
        <f t="shared" si="0"/>
        <v>0.10860711376595167</v>
      </c>
      <c r="E35" s="89">
        <v>4</v>
      </c>
      <c r="F35" s="89">
        <v>0</v>
      </c>
      <c r="G35" s="89">
        <v>0</v>
      </c>
      <c r="H35" s="89">
        <v>0</v>
      </c>
    </row>
    <row r="36" spans="2:8">
      <c r="B36" s="175" t="s">
        <v>78</v>
      </c>
      <c r="C36" s="173">
        <v>67</v>
      </c>
      <c r="D36" s="88">
        <f t="shared" si="0"/>
        <v>1.8191691555796905</v>
      </c>
      <c r="E36" s="89">
        <v>67</v>
      </c>
      <c r="F36" s="89">
        <v>0</v>
      </c>
      <c r="G36" s="89">
        <v>0</v>
      </c>
      <c r="H36" s="89">
        <v>0</v>
      </c>
    </row>
    <row r="37" spans="2:8">
      <c r="B37" s="175" t="s">
        <v>79</v>
      </c>
      <c r="C37" s="173">
        <v>2</v>
      </c>
      <c r="D37" s="88">
        <f t="shared" si="0"/>
        <v>5.4303556882975834E-2</v>
      </c>
      <c r="E37" s="89">
        <v>2</v>
      </c>
      <c r="F37" s="89">
        <v>0</v>
      </c>
      <c r="G37" s="89">
        <v>0</v>
      </c>
      <c r="H37" s="89">
        <v>0</v>
      </c>
    </row>
    <row r="38" spans="2:8">
      <c r="B38" s="175" t="s">
        <v>80</v>
      </c>
      <c r="C38" s="173">
        <v>30</v>
      </c>
      <c r="D38" s="88">
        <f t="shared" si="0"/>
        <v>0.81455335324463751</v>
      </c>
      <c r="E38" s="89">
        <v>30</v>
      </c>
      <c r="F38" s="89">
        <v>0</v>
      </c>
      <c r="G38" s="89">
        <v>0</v>
      </c>
      <c r="H38" s="89">
        <v>0</v>
      </c>
    </row>
    <row r="39" spans="2:8">
      <c r="B39" s="175" t="s">
        <v>81</v>
      </c>
      <c r="C39" s="174">
        <v>1837</v>
      </c>
      <c r="D39" s="88">
        <f t="shared" si="0"/>
        <v>49.877816997013305</v>
      </c>
      <c r="E39" s="176">
        <v>1831</v>
      </c>
      <c r="F39" s="152">
        <v>3</v>
      </c>
      <c r="G39" s="152">
        <v>1</v>
      </c>
      <c r="H39" s="152">
        <v>2</v>
      </c>
    </row>
    <row r="40" spans="2:8">
      <c r="B40" s="175" t="s">
        <v>82</v>
      </c>
      <c r="C40" s="173">
        <v>7</v>
      </c>
      <c r="D40" s="88">
        <f t="shared" si="0"/>
        <v>0.19006244909041542</v>
      </c>
      <c r="E40" s="89">
        <v>7</v>
      </c>
      <c r="F40" s="89">
        <v>0</v>
      </c>
      <c r="G40" s="89">
        <v>0</v>
      </c>
      <c r="H40" s="89">
        <v>0</v>
      </c>
    </row>
    <row r="41" spans="2:8">
      <c r="B41" s="175" t="s">
        <v>83</v>
      </c>
      <c r="C41" s="173">
        <v>2</v>
      </c>
      <c r="D41" s="88">
        <f t="shared" si="0"/>
        <v>5.4303556882975834E-2</v>
      </c>
      <c r="E41" s="89">
        <v>2</v>
      </c>
      <c r="F41" s="89">
        <v>0</v>
      </c>
      <c r="G41" s="89">
        <v>0</v>
      </c>
      <c r="H41" s="89">
        <v>0</v>
      </c>
    </row>
    <row r="42" spans="2:8">
      <c r="B42" s="175" t="s">
        <v>84</v>
      </c>
      <c r="C42" s="173">
        <v>1</v>
      </c>
      <c r="D42" s="88">
        <f t="shared" si="0"/>
        <v>2.7151778441487917E-2</v>
      </c>
      <c r="E42" s="89">
        <v>1</v>
      </c>
      <c r="F42" s="89">
        <v>0</v>
      </c>
      <c r="G42" s="89">
        <v>0</v>
      </c>
      <c r="H42" s="89">
        <v>0</v>
      </c>
    </row>
    <row r="43" spans="2:8">
      <c r="B43" s="90" t="s">
        <v>446</v>
      </c>
      <c r="C43" s="86">
        <v>3683</v>
      </c>
      <c r="D43" s="92">
        <f t="shared" si="0"/>
        <v>100</v>
      </c>
      <c r="E43" s="86">
        <v>3672</v>
      </c>
      <c r="F43" s="91">
        <v>7</v>
      </c>
      <c r="G43" s="91">
        <v>1</v>
      </c>
      <c r="H43" s="91">
        <v>3</v>
      </c>
    </row>
    <row r="44" spans="2:8">
      <c r="D44" s="159"/>
    </row>
    <row r="45" spans="2:8">
      <c r="D45" s="159"/>
    </row>
    <row r="46" spans="2:8">
      <c r="D46" s="159"/>
    </row>
    <row r="47" spans="2:8">
      <c r="D47" s="159"/>
    </row>
    <row r="48" spans="2:8">
      <c r="D48" s="159"/>
    </row>
    <row r="49" spans="4:4">
      <c r="D49" s="159"/>
    </row>
    <row r="50" spans="4:4">
      <c r="D50" s="159"/>
    </row>
    <row r="51" spans="4:4">
      <c r="D51" s="159"/>
    </row>
    <row r="52" spans="4:4">
      <c r="D52" s="159"/>
    </row>
    <row r="53" spans="4:4">
      <c r="D53" s="159"/>
    </row>
  </sheetData>
  <mergeCells count="1">
    <mergeCell ref="B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B2" sqref="B2:H2"/>
    </sheetView>
  </sheetViews>
  <sheetFormatPr baseColWidth="10" defaultRowHeight="15"/>
  <cols>
    <col min="2" max="2" width="34.5703125" customWidth="1"/>
  </cols>
  <sheetData>
    <row r="1" spans="1:8" ht="18" customHeight="1"/>
    <row r="2" spans="1:8" ht="15" customHeight="1">
      <c r="A2" s="162"/>
      <c r="B2" s="300" t="s">
        <v>479</v>
      </c>
      <c r="C2" s="301"/>
      <c r="D2" s="301"/>
      <c r="E2" s="301"/>
      <c r="F2" s="301"/>
      <c r="G2" s="301"/>
      <c r="H2" s="302"/>
    </row>
    <row r="3" spans="1:8">
      <c r="B3" s="125" t="s">
        <v>85</v>
      </c>
      <c r="C3" s="97" t="s">
        <v>420</v>
      </c>
      <c r="D3" s="97" t="s">
        <v>421</v>
      </c>
      <c r="E3" s="96" t="s">
        <v>1</v>
      </c>
      <c r="F3" s="96" t="s">
        <v>2</v>
      </c>
      <c r="G3" s="96" t="s">
        <v>3</v>
      </c>
      <c r="H3" s="96" t="s">
        <v>4</v>
      </c>
    </row>
    <row r="4" spans="1:8" ht="15.75" customHeight="1">
      <c r="B4" s="178" t="s">
        <v>86</v>
      </c>
      <c r="C4" s="177">
        <v>388</v>
      </c>
      <c r="D4" s="94">
        <f>C4:C5/3033*100</f>
        <v>12.792614573030004</v>
      </c>
      <c r="E4" s="95">
        <v>382</v>
      </c>
      <c r="F4" s="95">
        <v>4</v>
      </c>
      <c r="G4" s="95">
        <v>0</v>
      </c>
      <c r="H4" s="95">
        <v>2</v>
      </c>
    </row>
    <row r="5" spans="1:8">
      <c r="B5" s="178" t="s">
        <v>87</v>
      </c>
      <c r="C5" s="177">
        <v>357</v>
      </c>
      <c r="D5" s="94">
        <f t="shared" ref="D5:D13" si="0">C5:C6/3033*100</f>
        <v>11.770524233432244</v>
      </c>
      <c r="E5" s="95">
        <v>356</v>
      </c>
      <c r="F5" s="95">
        <v>1</v>
      </c>
      <c r="G5" s="95">
        <v>0</v>
      </c>
      <c r="H5" s="95">
        <v>0</v>
      </c>
    </row>
    <row r="6" spans="1:8">
      <c r="B6" s="178" t="s">
        <v>88</v>
      </c>
      <c r="C6" s="177">
        <v>343</v>
      </c>
      <c r="D6" s="94">
        <f t="shared" si="0"/>
        <v>11.308935047807452</v>
      </c>
      <c r="E6" s="95">
        <v>343</v>
      </c>
      <c r="F6" s="95">
        <v>0</v>
      </c>
      <c r="G6" s="95">
        <v>0</v>
      </c>
      <c r="H6" s="95">
        <v>0</v>
      </c>
    </row>
    <row r="7" spans="1:8">
      <c r="B7" s="178" t="s">
        <v>89</v>
      </c>
      <c r="C7" s="177">
        <v>444</v>
      </c>
      <c r="D7" s="94">
        <f t="shared" si="0"/>
        <v>14.638971315529178</v>
      </c>
      <c r="E7" s="95">
        <v>444</v>
      </c>
      <c r="F7" s="95">
        <v>0</v>
      </c>
      <c r="G7" s="95">
        <v>0</v>
      </c>
      <c r="H7" s="95">
        <v>0</v>
      </c>
    </row>
    <row r="8" spans="1:8">
      <c r="B8" s="178" t="s">
        <v>90</v>
      </c>
      <c r="C8" s="177">
        <v>666</v>
      </c>
      <c r="D8" s="94">
        <f t="shared" si="0"/>
        <v>21.958456973293767</v>
      </c>
      <c r="E8" s="95">
        <v>665</v>
      </c>
      <c r="F8" s="95">
        <v>1</v>
      </c>
      <c r="G8" s="95">
        <v>0</v>
      </c>
      <c r="H8" s="95">
        <v>0</v>
      </c>
    </row>
    <row r="9" spans="1:8">
      <c r="B9" s="178" t="s">
        <v>91</v>
      </c>
      <c r="C9" s="177">
        <v>564</v>
      </c>
      <c r="D9" s="94">
        <f t="shared" si="0"/>
        <v>18.595450049455984</v>
      </c>
      <c r="E9" s="95">
        <v>564</v>
      </c>
      <c r="F9" s="95">
        <v>0</v>
      </c>
      <c r="G9" s="95">
        <v>0</v>
      </c>
      <c r="H9" s="95">
        <v>0</v>
      </c>
    </row>
    <row r="10" spans="1:8">
      <c r="B10" s="178" t="s">
        <v>92</v>
      </c>
      <c r="C10" s="177">
        <v>319</v>
      </c>
      <c r="D10" s="94">
        <f t="shared" si="0"/>
        <v>10.51763930102209</v>
      </c>
      <c r="E10" s="95">
        <v>318</v>
      </c>
      <c r="F10" s="95">
        <v>0</v>
      </c>
      <c r="G10" s="95">
        <v>1</v>
      </c>
      <c r="H10" s="95">
        <v>0</v>
      </c>
    </row>
    <row r="11" spans="1:8">
      <c r="B11" s="178" t="s">
        <v>93</v>
      </c>
      <c r="C11" s="177">
        <v>518</v>
      </c>
      <c r="D11" s="94">
        <f t="shared" si="0"/>
        <v>17.078799868117375</v>
      </c>
      <c r="E11" s="95">
        <v>516</v>
      </c>
      <c r="F11" s="95">
        <v>1</v>
      </c>
      <c r="G11" s="95">
        <v>0</v>
      </c>
      <c r="H11" s="95">
        <v>1</v>
      </c>
    </row>
    <row r="12" spans="1:8">
      <c r="B12" s="178" t="s">
        <v>550</v>
      </c>
      <c r="C12" s="177">
        <v>84</v>
      </c>
      <c r="D12" s="94">
        <f t="shared" si="0"/>
        <v>2.7695351137487636</v>
      </c>
      <c r="E12" s="95">
        <v>84</v>
      </c>
      <c r="F12" s="95">
        <v>0</v>
      </c>
      <c r="G12" s="95">
        <v>0</v>
      </c>
      <c r="H12" s="95">
        <v>0</v>
      </c>
    </row>
    <row r="13" spans="1:8">
      <c r="B13" s="99" t="s">
        <v>446</v>
      </c>
      <c r="C13" s="86">
        <v>3683</v>
      </c>
      <c r="D13" s="100">
        <f t="shared" si="0"/>
        <v>121.43092647543685</v>
      </c>
      <c r="E13" s="86">
        <v>3672</v>
      </c>
      <c r="F13" s="101">
        <v>7</v>
      </c>
      <c r="G13" s="101">
        <v>1</v>
      </c>
      <c r="H13" s="101">
        <v>3</v>
      </c>
    </row>
  </sheetData>
  <mergeCells count="1">
    <mergeCell ref="B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9"/>
  <sheetViews>
    <sheetView topLeftCell="A31" workbookViewId="0">
      <selection activeCell="B49" sqref="B49"/>
    </sheetView>
  </sheetViews>
  <sheetFormatPr baseColWidth="10" defaultRowHeight="15"/>
  <cols>
    <col min="2" max="2" width="27.85546875" customWidth="1"/>
  </cols>
  <sheetData>
    <row r="2" spans="1:7" ht="15" customHeight="1">
      <c r="A2" s="162"/>
      <c r="B2" s="300" t="s">
        <v>480</v>
      </c>
      <c r="C2" s="301"/>
      <c r="D2" s="301"/>
      <c r="E2" s="301"/>
      <c r="F2" s="301"/>
      <c r="G2" s="302"/>
    </row>
    <row r="3" spans="1:7">
      <c r="B3" s="180" t="s">
        <v>481</v>
      </c>
      <c r="C3" s="97" t="s">
        <v>420</v>
      </c>
      <c r="D3" s="15" t="s">
        <v>1</v>
      </c>
      <c r="E3" s="15" t="s">
        <v>2</v>
      </c>
      <c r="F3" s="15" t="s">
        <v>3</v>
      </c>
      <c r="G3" s="15" t="s">
        <v>4</v>
      </c>
    </row>
    <row r="4" spans="1:7">
      <c r="B4" s="181" t="s">
        <v>94</v>
      </c>
      <c r="C4" s="179">
        <v>11</v>
      </c>
      <c r="D4" s="98">
        <v>11</v>
      </c>
      <c r="E4" s="98">
        <v>0</v>
      </c>
      <c r="F4" s="98">
        <v>0</v>
      </c>
      <c r="G4" s="98">
        <v>0</v>
      </c>
    </row>
    <row r="5" spans="1:7">
      <c r="B5" s="181" t="s">
        <v>95</v>
      </c>
      <c r="C5" s="179">
        <v>61</v>
      </c>
      <c r="D5" s="98">
        <v>61</v>
      </c>
      <c r="E5" s="98">
        <v>0</v>
      </c>
      <c r="F5" s="98">
        <v>0</v>
      </c>
      <c r="G5" s="98">
        <v>0</v>
      </c>
    </row>
    <row r="6" spans="1:7">
      <c r="B6" s="181" t="s">
        <v>96</v>
      </c>
      <c r="C6" s="179">
        <v>179</v>
      </c>
      <c r="D6" s="98">
        <v>179</v>
      </c>
      <c r="E6" s="98">
        <v>0</v>
      </c>
      <c r="F6" s="98">
        <v>0</v>
      </c>
      <c r="G6" s="98">
        <v>0</v>
      </c>
    </row>
    <row r="7" spans="1:7">
      <c r="B7" s="181" t="s">
        <v>97</v>
      </c>
      <c r="C7" s="179">
        <v>1</v>
      </c>
      <c r="D7" s="98">
        <v>1</v>
      </c>
      <c r="E7" s="98">
        <v>0</v>
      </c>
      <c r="F7" s="98">
        <v>0</v>
      </c>
      <c r="G7" s="98">
        <v>0</v>
      </c>
    </row>
    <row r="8" spans="1:7">
      <c r="B8" s="181" t="s">
        <v>98</v>
      </c>
      <c r="C8" s="179">
        <v>17</v>
      </c>
      <c r="D8" s="98">
        <v>17</v>
      </c>
      <c r="E8" s="98">
        <v>0</v>
      </c>
      <c r="F8" s="98">
        <v>0</v>
      </c>
      <c r="G8" s="98">
        <v>0</v>
      </c>
    </row>
    <row r="9" spans="1:7">
      <c r="B9" s="181" t="s">
        <v>525</v>
      </c>
      <c r="C9" s="179">
        <v>2</v>
      </c>
      <c r="D9" s="98">
        <v>2</v>
      </c>
      <c r="E9" s="98">
        <v>0</v>
      </c>
      <c r="F9" s="98">
        <v>0</v>
      </c>
      <c r="G9" s="98">
        <v>0</v>
      </c>
    </row>
    <row r="10" spans="1:7">
      <c r="B10" s="181" t="s">
        <v>99</v>
      </c>
      <c r="C10" s="179">
        <v>1</v>
      </c>
      <c r="D10" s="98">
        <v>1</v>
      </c>
      <c r="E10" s="98">
        <v>0</v>
      </c>
      <c r="F10" s="98">
        <v>0</v>
      </c>
      <c r="G10" s="98">
        <v>0</v>
      </c>
    </row>
    <row r="11" spans="1:7">
      <c r="B11" s="181" t="s">
        <v>100</v>
      </c>
      <c r="C11" s="179">
        <v>111</v>
      </c>
      <c r="D11" s="98">
        <v>111</v>
      </c>
      <c r="E11" s="98">
        <v>0</v>
      </c>
      <c r="F11" s="98">
        <v>0</v>
      </c>
      <c r="G11" s="98">
        <v>0</v>
      </c>
    </row>
    <row r="12" spans="1:7">
      <c r="B12" s="181" t="s">
        <v>101</v>
      </c>
      <c r="C12" s="179">
        <v>64</v>
      </c>
      <c r="D12" s="98">
        <v>64</v>
      </c>
      <c r="E12" s="98">
        <v>0</v>
      </c>
      <c r="F12" s="98">
        <v>0</v>
      </c>
      <c r="G12" s="98">
        <v>0</v>
      </c>
    </row>
    <row r="13" spans="1:7">
      <c r="B13" s="181" t="s">
        <v>102</v>
      </c>
      <c r="C13" s="179">
        <v>43</v>
      </c>
      <c r="D13" s="98">
        <v>43</v>
      </c>
      <c r="E13" s="98">
        <v>0</v>
      </c>
      <c r="F13" s="98">
        <v>0</v>
      </c>
      <c r="G13" s="98">
        <v>0</v>
      </c>
    </row>
    <row r="14" spans="1:7">
      <c r="B14" s="181" t="s">
        <v>103</v>
      </c>
      <c r="C14" s="179">
        <v>80</v>
      </c>
      <c r="D14" s="98">
        <v>80</v>
      </c>
      <c r="E14" s="98">
        <v>0</v>
      </c>
      <c r="F14" s="98">
        <v>0</v>
      </c>
      <c r="G14" s="98">
        <v>0</v>
      </c>
    </row>
    <row r="15" spans="1:7">
      <c r="B15" s="181" t="s">
        <v>104</v>
      </c>
      <c r="C15" s="179">
        <v>13</v>
      </c>
      <c r="D15" s="98">
        <v>13</v>
      </c>
      <c r="E15" s="98">
        <v>0</v>
      </c>
      <c r="F15" s="98">
        <v>0</v>
      </c>
      <c r="G15" s="98">
        <v>0</v>
      </c>
    </row>
    <row r="16" spans="1:7">
      <c r="B16" s="181" t="s">
        <v>105</v>
      </c>
      <c r="C16" s="179">
        <v>27</v>
      </c>
      <c r="D16" s="98">
        <v>27</v>
      </c>
      <c r="E16" s="98">
        <v>0</v>
      </c>
      <c r="F16" s="98">
        <v>0</v>
      </c>
      <c r="G16" s="98">
        <v>0</v>
      </c>
    </row>
    <row r="17" spans="2:7">
      <c r="B17" s="181" t="s">
        <v>526</v>
      </c>
      <c r="C17" s="179">
        <v>1</v>
      </c>
      <c r="D17" s="98">
        <v>1</v>
      </c>
      <c r="E17" s="98">
        <v>0</v>
      </c>
      <c r="F17" s="98">
        <v>0</v>
      </c>
      <c r="G17" s="98">
        <v>0</v>
      </c>
    </row>
    <row r="18" spans="2:7">
      <c r="B18" s="181" t="s">
        <v>106</v>
      </c>
      <c r="C18" s="179">
        <v>9</v>
      </c>
      <c r="D18" s="98">
        <v>9</v>
      </c>
      <c r="E18" s="98">
        <v>0</v>
      </c>
      <c r="F18" s="98">
        <v>0</v>
      </c>
      <c r="G18" s="98">
        <v>0</v>
      </c>
    </row>
    <row r="19" spans="2:7">
      <c r="B19" s="181" t="s">
        <v>107</v>
      </c>
      <c r="C19" s="179">
        <v>470</v>
      </c>
      <c r="D19" s="98">
        <v>469</v>
      </c>
      <c r="E19" s="98">
        <v>0</v>
      </c>
      <c r="F19" s="98">
        <v>1</v>
      </c>
      <c r="G19" s="98">
        <v>0</v>
      </c>
    </row>
    <row r="20" spans="2:7">
      <c r="B20" s="181" t="s">
        <v>108</v>
      </c>
      <c r="C20" s="179">
        <v>10</v>
      </c>
      <c r="D20" s="98">
        <v>10</v>
      </c>
      <c r="E20" s="98">
        <v>0</v>
      </c>
      <c r="F20" s="98">
        <v>0</v>
      </c>
      <c r="G20" s="98">
        <v>0</v>
      </c>
    </row>
    <row r="21" spans="2:7">
      <c r="B21" s="181" t="s">
        <v>109</v>
      </c>
      <c r="C21" s="179">
        <v>3</v>
      </c>
      <c r="D21" s="98">
        <v>3</v>
      </c>
      <c r="E21" s="98">
        <v>0</v>
      </c>
      <c r="F21" s="98">
        <v>0</v>
      </c>
      <c r="G21" s="98">
        <v>0</v>
      </c>
    </row>
    <row r="22" spans="2:7">
      <c r="B22" s="181" t="s">
        <v>110</v>
      </c>
      <c r="C22" s="179">
        <v>90</v>
      </c>
      <c r="D22" s="98">
        <v>90</v>
      </c>
      <c r="E22" s="98">
        <v>0</v>
      </c>
      <c r="F22" s="98">
        <v>0</v>
      </c>
      <c r="G22" s="98">
        <v>0</v>
      </c>
    </row>
    <row r="23" spans="2:7">
      <c r="B23" s="181" t="s">
        <v>111</v>
      </c>
      <c r="C23" s="179">
        <v>22</v>
      </c>
      <c r="D23" s="98">
        <v>22</v>
      </c>
      <c r="E23" s="98">
        <v>0</v>
      </c>
      <c r="F23" s="98">
        <v>0</v>
      </c>
      <c r="G23" s="98">
        <v>0</v>
      </c>
    </row>
    <row r="24" spans="2:7">
      <c r="B24" s="181" t="s">
        <v>112</v>
      </c>
      <c r="C24" s="179">
        <v>117</v>
      </c>
      <c r="D24" s="98">
        <v>117</v>
      </c>
      <c r="E24" s="98">
        <v>0</v>
      </c>
      <c r="F24" s="98">
        <v>0</v>
      </c>
      <c r="G24" s="98">
        <v>0</v>
      </c>
    </row>
    <row r="25" spans="2:7">
      <c r="B25" s="181" t="s">
        <v>113</v>
      </c>
      <c r="C25" s="179">
        <v>98</v>
      </c>
      <c r="D25" s="98">
        <v>98</v>
      </c>
      <c r="E25" s="98">
        <v>0</v>
      </c>
      <c r="F25" s="98">
        <v>0</v>
      </c>
      <c r="G25" s="98">
        <v>0</v>
      </c>
    </row>
    <row r="26" spans="2:7">
      <c r="B26" s="181" t="s">
        <v>114</v>
      </c>
      <c r="C26" s="179">
        <v>11</v>
      </c>
      <c r="D26" s="98">
        <v>11</v>
      </c>
      <c r="E26" s="98">
        <v>0</v>
      </c>
      <c r="F26" s="98">
        <v>0</v>
      </c>
      <c r="G26" s="98">
        <v>0</v>
      </c>
    </row>
    <row r="27" spans="2:7">
      <c r="B27" s="181" t="s">
        <v>115</v>
      </c>
      <c r="C27" s="179">
        <v>347</v>
      </c>
      <c r="D27" s="98">
        <v>344</v>
      </c>
      <c r="E27" s="98">
        <v>2</v>
      </c>
      <c r="F27" s="98">
        <v>0</v>
      </c>
      <c r="G27" s="98">
        <v>1</v>
      </c>
    </row>
    <row r="28" spans="2:7">
      <c r="B28" s="181" t="s">
        <v>116</v>
      </c>
      <c r="C28" s="179">
        <v>2</v>
      </c>
      <c r="D28" s="98">
        <v>2</v>
      </c>
      <c r="E28" s="98">
        <v>0</v>
      </c>
      <c r="F28" s="98">
        <v>0</v>
      </c>
      <c r="G28" s="98">
        <v>0</v>
      </c>
    </row>
    <row r="29" spans="2:7">
      <c r="B29" s="181" t="s">
        <v>117</v>
      </c>
      <c r="C29" s="179">
        <v>69</v>
      </c>
      <c r="D29" s="98">
        <v>68</v>
      </c>
      <c r="E29" s="98">
        <v>1</v>
      </c>
      <c r="F29" s="98">
        <v>0</v>
      </c>
      <c r="G29" s="98">
        <v>0</v>
      </c>
    </row>
    <row r="30" spans="2:7">
      <c r="B30" s="181" t="s">
        <v>118</v>
      </c>
      <c r="C30" s="179">
        <v>25</v>
      </c>
      <c r="D30" s="98">
        <v>25</v>
      </c>
      <c r="E30" s="98">
        <v>0</v>
      </c>
      <c r="F30" s="98">
        <v>0</v>
      </c>
      <c r="G30" s="98">
        <v>0</v>
      </c>
    </row>
    <row r="31" spans="2:7">
      <c r="B31" s="181" t="s">
        <v>119</v>
      </c>
      <c r="C31" s="179">
        <v>8</v>
      </c>
      <c r="D31" s="98">
        <v>8</v>
      </c>
      <c r="E31" s="98">
        <v>0</v>
      </c>
      <c r="F31" s="98">
        <v>0</v>
      </c>
      <c r="G31" s="98">
        <v>0</v>
      </c>
    </row>
    <row r="32" spans="2:7">
      <c r="B32" s="181" t="s">
        <v>120</v>
      </c>
      <c r="C32" s="179">
        <v>24</v>
      </c>
      <c r="D32" s="98">
        <v>24</v>
      </c>
      <c r="E32" s="98">
        <v>0</v>
      </c>
      <c r="F32" s="98">
        <v>0</v>
      </c>
      <c r="G32" s="98">
        <v>0</v>
      </c>
    </row>
    <row r="33" spans="2:7">
      <c r="B33" s="181" t="s">
        <v>121</v>
      </c>
      <c r="C33" s="179">
        <v>416</v>
      </c>
      <c r="D33" s="98">
        <v>415</v>
      </c>
      <c r="E33" s="98">
        <v>0</v>
      </c>
      <c r="F33" s="98">
        <v>0</v>
      </c>
      <c r="G33" s="98">
        <v>1</v>
      </c>
    </row>
    <row r="34" spans="2:7">
      <c r="B34" s="181" t="s">
        <v>122</v>
      </c>
      <c r="C34" s="179">
        <v>4</v>
      </c>
      <c r="D34" s="98">
        <v>4</v>
      </c>
      <c r="E34" s="98">
        <v>0</v>
      </c>
      <c r="F34" s="98">
        <v>0</v>
      </c>
      <c r="G34" s="98">
        <v>0</v>
      </c>
    </row>
    <row r="35" spans="2:7">
      <c r="B35" s="181" t="s">
        <v>123</v>
      </c>
      <c r="C35" s="179">
        <v>8</v>
      </c>
      <c r="D35" s="98">
        <v>8</v>
      </c>
      <c r="E35" s="98">
        <v>0</v>
      </c>
      <c r="F35" s="98">
        <v>0</v>
      </c>
      <c r="G35" s="98">
        <v>0</v>
      </c>
    </row>
    <row r="36" spans="2:7">
      <c r="B36" s="181" t="s">
        <v>124</v>
      </c>
      <c r="C36" s="179">
        <v>77</v>
      </c>
      <c r="D36" s="98">
        <v>76</v>
      </c>
      <c r="E36" s="98">
        <v>1</v>
      </c>
      <c r="F36" s="98">
        <v>0</v>
      </c>
      <c r="G36" s="98">
        <v>0</v>
      </c>
    </row>
    <row r="37" spans="2:7">
      <c r="B37" s="181" t="s">
        <v>125</v>
      </c>
      <c r="C37" s="179">
        <v>108</v>
      </c>
      <c r="D37" s="98">
        <v>108</v>
      </c>
      <c r="E37" s="98">
        <v>0</v>
      </c>
      <c r="F37" s="98">
        <v>0</v>
      </c>
      <c r="G37" s="98">
        <v>0</v>
      </c>
    </row>
    <row r="38" spans="2:7">
      <c r="B38" s="181" t="s">
        <v>126</v>
      </c>
      <c r="C38" s="179">
        <v>41</v>
      </c>
      <c r="D38" s="98">
        <v>41</v>
      </c>
      <c r="E38" s="98">
        <v>0</v>
      </c>
      <c r="F38" s="98">
        <v>0</v>
      </c>
      <c r="G38" s="98">
        <v>0</v>
      </c>
    </row>
    <row r="39" spans="2:7">
      <c r="B39" s="181" t="s">
        <v>127</v>
      </c>
      <c r="C39" s="179">
        <v>634</v>
      </c>
      <c r="D39" s="98">
        <v>631</v>
      </c>
      <c r="E39" s="98">
        <v>2</v>
      </c>
      <c r="F39" s="98">
        <v>0</v>
      </c>
      <c r="G39" s="98">
        <v>1</v>
      </c>
    </row>
    <row r="40" spans="2:7">
      <c r="B40" s="181" t="s">
        <v>128</v>
      </c>
      <c r="C40" s="179">
        <v>16</v>
      </c>
      <c r="D40" s="98">
        <v>16</v>
      </c>
      <c r="E40" s="98">
        <v>0</v>
      </c>
      <c r="F40" s="98">
        <v>0</v>
      </c>
      <c r="G40" s="98">
        <v>0</v>
      </c>
    </row>
    <row r="41" spans="2:7">
      <c r="B41" s="181" t="s">
        <v>129</v>
      </c>
      <c r="C41" s="179">
        <v>368</v>
      </c>
      <c r="D41" s="98">
        <v>368</v>
      </c>
      <c r="E41" s="98">
        <v>0</v>
      </c>
      <c r="F41" s="98">
        <v>0</v>
      </c>
      <c r="G41" s="98">
        <v>0</v>
      </c>
    </row>
    <row r="42" spans="2:7">
      <c r="B42" s="181" t="s">
        <v>130</v>
      </c>
      <c r="C42" s="179">
        <v>12</v>
      </c>
      <c r="D42" s="98">
        <v>12</v>
      </c>
      <c r="E42" s="98">
        <v>0</v>
      </c>
      <c r="F42" s="98">
        <v>0</v>
      </c>
      <c r="G42" s="98">
        <v>0</v>
      </c>
    </row>
    <row r="43" spans="2:7">
      <c r="B43" s="181" t="s">
        <v>131</v>
      </c>
      <c r="C43" s="179">
        <v>4</v>
      </c>
      <c r="D43" s="98">
        <v>4</v>
      </c>
      <c r="E43" s="98">
        <v>0</v>
      </c>
      <c r="F43" s="98">
        <v>0</v>
      </c>
      <c r="G43" s="98">
        <v>0</v>
      </c>
    </row>
    <row r="44" spans="2:7">
      <c r="B44" s="181" t="s">
        <v>132</v>
      </c>
      <c r="C44" s="179">
        <v>1</v>
      </c>
      <c r="D44" s="98">
        <v>1</v>
      </c>
      <c r="E44" s="98">
        <v>0</v>
      </c>
      <c r="F44" s="98">
        <v>0</v>
      </c>
      <c r="G44" s="98">
        <v>0</v>
      </c>
    </row>
    <row r="45" spans="2:7">
      <c r="B45" s="181" t="s">
        <v>133</v>
      </c>
      <c r="C45" s="179">
        <v>18</v>
      </c>
      <c r="D45" s="98">
        <v>18</v>
      </c>
      <c r="E45" s="98">
        <v>0</v>
      </c>
      <c r="F45" s="98">
        <v>0</v>
      </c>
      <c r="G45" s="98">
        <v>0</v>
      </c>
    </row>
    <row r="46" spans="2:7">
      <c r="B46" s="181" t="s">
        <v>134</v>
      </c>
      <c r="C46" s="179">
        <v>52</v>
      </c>
      <c r="D46" s="98">
        <v>51</v>
      </c>
      <c r="E46" s="98">
        <v>1</v>
      </c>
      <c r="F46" s="98">
        <v>0</v>
      </c>
      <c r="G46" s="98">
        <v>0</v>
      </c>
    </row>
    <row r="47" spans="2:7">
      <c r="B47" s="181" t="s">
        <v>135</v>
      </c>
      <c r="C47" s="179">
        <v>8</v>
      </c>
      <c r="D47" s="52">
        <v>8</v>
      </c>
      <c r="E47" s="52">
        <v>0</v>
      </c>
      <c r="F47" s="52">
        <v>0</v>
      </c>
      <c r="G47" s="52">
        <v>0</v>
      </c>
    </row>
    <row r="48" spans="2:7">
      <c r="B48" s="182" t="s">
        <v>446</v>
      </c>
      <c r="C48" s="86">
        <v>3683</v>
      </c>
      <c r="D48" s="86">
        <v>3672</v>
      </c>
      <c r="E48" s="102">
        <v>7</v>
      </c>
      <c r="F48" s="102">
        <v>1</v>
      </c>
      <c r="G48" s="102">
        <v>3</v>
      </c>
    </row>
    <row r="49" spans="2:2">
      <c r="B49" t="s">
        <v>597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ATJA-1</vt:lpstr>
      <vt:lpstr>ATJA-2</vt:lpstr>
      <vt:lpstr>ATJA-3</vt:lpstr>
      <vt:lpstr>ATJA-4</vt:lpstr>
      <vt:lpstr>ATJA-5</vt:lpstr>
      <vt:lpstr>ATJA-6 </vt:lpstr>
      <vt:lpstr>ATJA-7</vt:lpstr>
      <vt:lpstr>ATJA-8</vt:lpstr>
      <vt:lpstr>ATJA-9</vt:lpstr>
      <vt:lpstr>ATJA-10</vt:lpstr>
      <vt:lpstr>ATJA-11</vt:lpstr>
      <vt:lpstr>ATJA-12</vt:lpstr>
      <vt:lpstr>ATJA-13</vt:lpstr>
      <vt:lpstr>ATJA-14</vt:lpstr>
      <vt:lpstr>ATJA-15</vt:lpstr>
      <vt:lpstr>ATJA-16</vt:lpstr>
      <vt:lpstr>ATJA-17</vt:lpstr>
      <vt:lpstr>ATJA-18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2016-07-08T06:55:23Z</dcterms:modified>
</cp:coreProperties>
</file>