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10" yWindow="105" windowWidth="14835" windowHeight="7995" firstSheet="24" activeTab="27"/>
  </bookViews>
  <sheets>
    <sheet name="INDICE" sheetId="1" r:id="rId1"/>
    <sheet name="EP1." sheetId="29" r:id="rId2"/>
    <sheet name="EPTotales" sheetId="2" r:id="rId3"/>
    <sheet name="EPTgrupo" sheetId="3" r:id="rId4"/>
    <sheet name="EPTsexo,edad" sheetId="4" r:id="rId5"/>
    <sheet name="EPTocupacion" sheetId="28" r:id="rId6"/>
    <sheet name="EPTEXTR." sheetId="5" r:id="rId7"/>
    <sheet name="EPT, sector, mes" sheetId="6" r:id="rId8"/>
    <sheet name="EPT-CNAE" sheetId="7" r:id="rId9"/>
    <sheet name="EPTsubgrup" sheetId="8" r:id="rId10"/>
    <sheet name="EPT parte cuerpo" sheetId="9" r:id="rId11"/>
    <sheet name="EPTCIE10" sheetId="10" r:id="rId12"/>
    <sheet name="EPTCausa cierre" sheetId="11" r:id="rId13"/>
    <sheet name="EPB,grup,sector" sheetId="15" r:id="rId14"/>
    <sheet name="EPB sector,sexo" sheetId="14" r:id="rId15"/>
    <sheet name="EPB,edad,sexo" sheetId="13" r:id="rId16"/>
    <sheet name="EPBGrupo,edad" sheetId="16" r:id="rId17"/>
    <sheet name="EPBSubg,sexo" sheetId="17" r:id="rId18"/>
    <sheet name="EPBIncidRecaida" sheetId="18" r:id="rId19"/>
    <sheet name="EPBCNO" sheetId="19" r:id="rId20"/>
    <sheet name="EPBCIE10" sheetId="20" r:id="rId21"/>
    <sheet name="EPBGrupoParteC " sheetId="21" r:id="rId22"/>
    <sheet name="DuraciónBaja" sheetId="22" r:id="rId23"/>
    <sheet name="DuraciónGrupoEP" sheetId="23" r:id="rId24"/>
    <sheet name="DuracionCIE10" sheetId="24" r:id="rId25"/>
    <sheet name="EPBCausacierre" sheetId="25" r:id="rId26"/>
    <sheet name="EPBCalificación" sheetId="27" r:id="rId27"/>
    <sheet name="I.Incid." sheetId="30" r:id="rId28"/>
  </sheets>
  <calcPr calcId="144525"/>
</workbook>
</file>

<file path=xl/calcChain.xml><?xml version="1.0" encoding="utf-8"?>
<calcChain xmlns="http://schemas.openxmlformats.org/spreadsheetml/2006/main">
  <c r="E10" i="27" l="1"/>
  <c r="C9" i="27"/>
  <c r="C8" i="27"/>
  <c r="F7" i="27"/>
  <c r="F10" i="27" s="1"/>
  <c r="C10" i="27" s="1"/>
  <c r="D10" i="27" s="1"/>
  <c r="E6" i="27"/>
  <c r="C6" i="27" s="1"/>
  <c r="C5" i="27"/>
  <c r="D5" i="27" s="1"/>
  <c r="D9" i="27" l="1"/>
  <c r="D6" i="27"/>
  <c r="D8" i="27"/>
  <c r="C7" i="27"/>
  <c r="D7" i="27" s="1"/>
  <c r="C10" i="25" l="1"/>
  <c r="D5" i="25" s="1"/>
  <c r="D10" i="25" l="1"/>
  <c r="D8" i="25"/>
  <c r="D6" i="25"/>
  <c r="D4" i="25"/>
  <c r="D9" i="25"/>
  <c r="D7" i="25"/>
  <c r="D54" i="19"/>
  <c r="D53" i="19"/>
  <c r="D52" i="19"/>
  <c r="C55" i="19"/>
  <c r="D51" i="19"/>
  <c r="D47" i="19"/>
  <c r="D50" i="19"/>
  <c r="D49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I6" i="18" s="1"/>
  <c r="D5" i="18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F2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H24" i="17"/>
  <c r="C34" i="17"/>
  <c r="D34" i="17"/>
  <c r="D35" i="17" s="1"/>
  <c r="E34" i="17"/>
  <c r="C35" i="17"/>
  <c r="E35" i="17"/>
  <c r="G7" i="15"/>
  <c r="G8" i="15"/>
  <c r="G9" i="15"/>
  <c r="G10" i="15"/>
  <c r="M14" i="13"/>
  <c r="N14" i="13"/>
  <c r="L14" i="13"/>
  <c r="E10" i="11"/>
  <c r="C10" i="11"/>
  <c r="D5" i="11" s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G35" i="8"/>
  <c r="E35" i="8"/>
  <c r="C35" i="8"/>
  <c r="G31" i="8"/>
  <c r="E31" i="8"/>
  <c r="C31" i="8"/>
  <c r="G25" i="8"/>
  <c r="E25" i="8"/>
  <c r="C25" i="8"/>
  <c r="G22" i="8"/>
  <c r="E22" i="8"/>
  <c r="C22" i="8"/>
  <c r="G13" i="8"/>
  <c r="E13" i="8"/>
  <c r="C13" i="8"/>
  <c r="G5" i="8"/>
  <c r="E5" i="8"/>
  <c r="C5" i="8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" i="11" l="1"/>
  <c r="D8" i="11"/>
  <c r="D6" i="11"/>
  <c r="D9" i="11"/>
  <c r="D7" i="11"/>
  <c r="E37" i="8"/>
  <c r="C37" i="8"/>
  <c r="D13" i="8" s="1"/>
  <c r="G37" i="8"/>
  <c r="D22" i="8"/>
  <c r="H34" i="8"/>
  <c r="H28" i="8"/>
  <c r="H30" i="8"/>
  <c r="H7" i="8"/>
  <c r="H9" i="8"/>
  <c r="H11" i="8"/>
  <c r="H6" i="8"/>
  <c r="F29" i="8"/>
  <c r="F26" i="8"/>
  <c r="F8" i="8"/>
  <c r="F10" i="8"/>
  <c r="F12" i="8"/>
  <c r="D6" i="8"/>
  <c r="D8" i="8"/>
  <c r="D10" i="8"/>
  <c r="D12" i="8"/>
  <c r="D14" i="8"/>
  <c r="D16" i="8"/>
  <c r="D18" i="8"/>
  <c r="D20" i="8"/>
  <c r="D24" i="8"/>
  <c r="D26" i="8"/>
  <c r="D28" i="8"/>
  <c r="D30" i="8"/>
  <c r="D32" i="8"/>
  <c r="D34" i="8"/>
  <c r="D36" i="8"/>
  <c r="H27" i="8"/>
  <c r="H29" i="8"/>
  <c r="H26" i="8"/>
  <c r="H8" i="8"/>
  <c r="H10" i="8"/>
  <c r="H12" i="8"/>
  <c r="F34" i="8"/>
  <c r="F30" i="8"/>
  <c r="F7" i="8"/>
  <c r="F9" i="8"/>
  <c r="F11" i="8"/>
  <c r="F6" i="8"/>
  <c r="D7" i="8"/>
  <c r="D9" i="8"/>
  <c r="D11" i="8"/>
  <c r="D15" i="8"/>
  <c r="D17" i="8"/>
  <c r="D19" i="8"/>
  <c r="D21" i="8"/>
  <c r="D23" i="8"/>
  <c r="D27" i="8"/>
  <c r="D29" i="8"/>
  <c r="D33" i="8"/>
  <c r="D37" i="8"/>
  <c r="F24" i="8"/>
  <c r="D35" i="8"/>
  <c r="F25" i="8"/>
  <c r="D55" i="19"/>
  <c r="E24" i="18"/>
  <c r="E22" i="18"/>
  <c r="E20" i="18"/>
  <c r="E18" i="18"/>
  <c r="E16" i="18"/>
  <c r="E14" i="18"/>
  <c r="E12" i="18"/>
  <c r="E10" i="18"/>
  <c r="E8" i="18"/>
  <c r="E6" i="18"/>
  <c r="E23" i="18"/>
  <c r="E21" i="18"/>
  <c r="E19" i="18"/>
  <c r="E17" i="18"/>
  <c r="E15" i="18"/>
  <c r="E13" i="18"/>
  <c r="E11" i="18"/>
  <c r="E9" i="18"/>
  <c r="E7" i="18"/>
  <c r="E25" i="18"/>
  <c r="G25" i="18"/>
  <c r="G23" i="18"/>
  <c r="G21" i="18"/>
  <c r="G19" i="18"/>
  <c r="G17" i="18"/>
  <c r="G15" i="18"/>
  <c r="G13" i="18"/>
  <c r="G11" i="18"/>
  <c r="G9" i="18"/>
  <c r="G7" i="18"/>
  <c r="I25" i="18"/>
  <c r="I23" i="18"/>
  <c r="I21" i="18"/>
  <c r="I19" i="18"/>
  <c r="I17" i="18"/>
  <c r="I15" i="18"/>
  <c r="I13" i="18"/>
  <c r="I11" i="18"/>
  <c r="I9" i="18"/>
  <c r="I7" i="18"/>
  <c r="G24" i="18"/>
  <c r="G22" i="18"/>
  <c r="G20" i="18"/>
  <c r="G18" i="18"/>
  <c r="G16" i="18"/>
  <c r="G14" i="18"/>
  <c r="G12" i="18"/>
  <c r="G10" i="18"/>
  <c r="G8" i="18"/>
  <c r="G6" i="18"/>
  <c r="I24" i="18"/>
  <c r="I22" i="18"/>
  <c r="I20" i="18"/>
  <c r="I18" i="18"/>
  <c r="I16" i="18"/>
  <c r="I14" i="18"/>
  <c r="I12" i="18"/>
  <c r="I10" i="18"/>
  <c r="I8" i="18"/>
  <c r="E4" i="5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6" i="28"/>
  <c r="I7" i="3"/>
  <c r="I8" i="3"/>
  <c r="I9" i="3"/>
  <c r="I10" i="3"/>
  <c r="I11" i="3"/>
  <c r="I12" i="3"/>
  <c r="G6" i="3"/>
  <c r="D31" i="8" l="1"/>
  <c r="D25" i="8"/>
  <c r="F17" i="2"/>
  <c r="E17" i="2"/>
  <c r="C17" i="2"/>
  <c r="F28" i="2"/>
  <c r="E28" i="2"/>
  <c r="C28" i="2"/>
  <c r="E8" i="2"/>
  <c r="D8" i="2"/>
  <c r="C7" i="2"/>
  <c r="C6" i="2"/>
  <c r="C8" i="2" l="1"/>
  <c r="D17" i="2"/>
  <c r="D14" i="2"/>
  <c r="D15" i="2"/>
  <c r="D16" i="2"/>
  <c r="E7" i="3" l="1"/>
  <c r="E8" i="3"/>
  <c r="E9" i="3"/>
  <c r="E10" i="3"/>
  <c r="E11" i="3"/>
  <c r="G7" i="3"/>
  <c r="G8" i="3"/>
  <c r="G9" i="3"/>
  <c r="G10" i="3"/>
  <c r="G11" i="3"/>
  <c r="G12" i="3"/>
  <c r="D5" i="19" l="1"/>
  <c r="I5" i="18"/>
  <c r="G5" i="18"/>
  <c r="E5" i="18"/>
  <c r="H4" i="17"/>
  <c r="F4" i="17"/>
  <c r="D4" i="17"/>
  <c r="N6" i="16"/>
  <c r="N7" i="16"/>
  <c r="N8" i="16"/>
  <c r="N9" i="16"/>
  <c r="N10" i="16"/>
  <c r="N11" i="16"/>
  <c r="N12" i="16"/>
  <c r="N13" i="16"/>
  <c r="N14" i="16"/>
  <c r="N5" i="16"/>
  <c r="L6" i="16"/>
  <c r="L7" i="16"/>
  <c r="L8" i="16"/>
  <c r="L9" i="16"/>
  <c r="L10" i="16"/>
  <c r="L11" i="16"/>
  <c r="L12" i="16"/>
  <c r="L13" i="16"/>
  <c r="L14" i="16"/>
  <c r="L5" i="16"/>
  <c r="J6" i="16"/>
  <c r="J7" i="16"/>
  <c r="J8" i="16"/>
  <c r="J9" i="16"/>
  <c r="J10" i="16"/>
  <c r="J11" i="16"/>
  <c r="J12" i="16"/>
  <c r="J13" i="16"/>
  <c r="J14" i="16"/>
  <c r="J5" i="16"/>
  <c r="H6" i="16"/>
  <c r="H7" i="16"/>
  <c r="H8" i="16"/>
  <c r="H9" i="16"/>
  <c r="H10" i="16"/>
  <c r="H11" i="16"/>
  <c r="H12" i="16"/>
  <c r="H13" i="16"/>
  <c r="H14" i="16"/>
  <c r="H5" i="16"/>
  <c r="F6" i="16"/>
  <c r="F7" i="16"/>
  <c r="F8" i="16"/>
  <c r="F9" i="16"/>
  <c r="F10" i="16"/>
  <c r="F11" i="16"/>
  <c r="F12" i="16"/>
  <c r="F13" i="16"/>
  <c r="F14" i="16"/>
  <c r="Q14" i="16" s="1"/>
  <c r="F5" i="16"/>
  <c r="D14" i="16"/>
  <c r="D6" i="16"/>
  <c r="D7" i="16"/>
  <c r="D8" i="16"/>
  <c r="D9" i="16"/>
  <c r="D10" i="16"/>
  <c r="D11" i="16"/>
  <c r="D12" i="16"/>
  <c r="D13" i="16"/>
  <c r="D5" i="16"/>
  <c r="O7" i="15"/>
  <c r="O8" i="15"/>
  <c r="O9" i="15"/>
  <c r="O10" i="15"/>
  <c r="O6" i="15"/>
  <c r="M7" i="15"/>
  <c r="M8" i="15"/>
  <c r="M9" i="15"/>
  <c r="M10" i="15"/>
  <c r="M6" i="15"/>
  <c r="K7" i="15"/>
  <c r="K8" i="15"/>
  <c r="K9" i="15"/>
  <c r="K10" i="15"/>
  <c r="K6" i="15"/>
  <c r="I7" i="15"/>
  <c r="I8" i="15"/>
  <c r="I9" i="15"/>
  <c r="I10" i="15"/>
  <c r="I6" i="15"/>
  <c r="G6" i="15"/>
  <c r="E7" i="15"/>
  <c r="E8" i="15"/>
  <c r="E9" i="15"/>
  <c r="E10" i="15"/>
  <c r="E6" i="15"/>
  <c r="C5" i="14"/>
  <c r="C6" i="14"/>
  <c r="C7" i="14"/>
  <c r="C8" i="14"/>
  <c r="C4" i="14"/>
  <c r="F10" i="11"/>
  <c r="D5" i="10"/>
  <c r="D4" i="11" l="1"/>
  <c r="D4" i="9"/>
  <c r="H23" i="8" l="1"/>
  <c r="D5" i="7"/>
  <c r="D25" i="6"/>
  <c r="D24" i="6"/>
  <c r="D22" i="6"/>
  <c r="D20" i="6"/>
  <c r="D18" i="6"/>
  <c r="D16" i="6"/>
  <c r="D15" i="6"/>
  <c r="D14" i="6"/>
  <c r="D13" i="6"/>
  <c r="D8" i="6"/>
  <c r="D7" i="6"/>
  <c r="D6" i="6"/>
  <c r="D5" i="6"/>
  <c r="D4" i="6"/>
  <c r="G22" i="5"/>
  <c r="G23" i="5"/>
  <c r="G24" i="5"/>
  <c r="E22" i="5"/>
  <c r="E23" i="5"/>
  <c r="E24" i="5"/>
  <c r="G25" i="5"/>
  <c r="E25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14" i="4"/>
  <c r="E15" i="4"/>
  <c r="E16" i="4"/>
  <c r="E17" i="4"/>
  <c r="E18" i="4"/>
  <c r="E19" i="4"/>
  <c r="E20" i="4"/>
  <c r="E21" i="4"/>
  <c r="E22" i="4"/>
  <c r="E13" i="4"/>
  <c r="E6" i="4"/>
  <c r="E7" i="4"/>
  <c r="E5" i="4"/>
  <c r="I6" i="3"/>
  <c r="E12" i="3"/>
  <c r="E6" i="3"/>
  <c r="D23" i="2"/>
  <c r="D24" i="2"/>
  <c r="D25" i="2"/>
  <c r="D26" i="2"/>
  <c r="D27" i="2"/>
  <c r="D28" i="2"/>
  <c r="D22" i="2"/>
  <c r="D13" i="2"/>
  <c r="H5" i="8" l="1"/>
  <c r="D5" i="8"/>
  <c r="H13" i="8"/>
  <c r="F14" i="8"/>
  <c r="F20" i="8"/>
  <c r="F18" i="8"/>
  <c r="F16" i="8"/>
  <c r="H21" i="8"/>
  <c r="H19" i="8"/>
  <c r="H17" i="8"/>
  <c r="H15" i="8"/>
  <c r="F22" i="8"/>
  <c r="F21" i="8"/>
  <c r="F19" i="8"/>
  <c r="F17" i="8"/>
  <c r="F15" i="8"/>
  <c r="H20" i="8"/>
  <c r="H18" i="8"/>
  <c r="H16" i="8"/>
  <c r="F36" i="8"/>
  <c r="H36" i="8"/>
  <c r="F5" i="8"/>
  <c r="F13" i="8"/>
  <c r="H14" i="8"/>
  <c r="H25" i="8"/>
  <c r="F28" i="8"/>
  <c r="H35" i="8"/>
  <c r="F35" i="8"/>
  <c r="H31" i="8"/>
  <c r="F32" i="8"/>
  <c r="H33" i="8"/>
  <c r="H37" i="8"/>
  <c r="F37" i="8"/>
  <c r="H22" i="8"/>
  <c r="F23" i="8"/>
  <c r="H24" i="8"/>
  <c r="F27" i="8"/>
  <c r="F31" i="8"/>
  <c r="H32" i="8"/>
  <c r="F33" i="8"/>
  <c r="D17" i="6"/>
  <c r="D19" i="6"/>
  <c r="D21" i="6"/>
  <c r="D23" i="6"/>
</calcChain>
</file>

<file path=xl/sharedStrings.xml><?xml version="1.0" encoding="utf-8"?>
<sst xmlns="http://schemas.openxmlformats.org/spreadsheetml/2006/main" count="1086" uniqueCount="562">
  <si>
    <t>1</t>
  </si>
  <si>
    <t>2</t>
  </si>
  <si>
    <t>3</t>
  </si>
  <si>
    <t>5</t>
  </si>
  <si>
    <t>6</t>
  </si>
  <si>
    <t>Total</t>
  </si>
  <si>
    <t>TIENEPARTEDEBAJA</t>
  </si>
  <si>
    <t>CON BAJA</t>
  </si>
  <si>
    <t>Sin baja</t>
  </si>
  <si>
    <t>Con baja</t>
  </si>
  <si>
    <t>Recaídas con baja</t>
  </si>
  <si>
    <t>Casos incidentes</t>
  </si>
  <si>
    <t>Recaídas</t>
  </si>
  <si>
    <t>TOTAL</t>
  </si>
  <si>
    <t>Enfermedades profesionales. Casos incidentes según sector de actividad y grado</t>
  </si>
  <si>
    <t>Sector</t>
  </si>
  <si>
    <t>Total nº</t>
  </si>
  <si>
    <t>Total %</t>
  </si>
  <si>
    <t>Con Baja</t>
  </si>
  <si>
    <t>Agricultura</t>
  </si>
  <si>
    <t>Industria</t>
  </si>
  <si>
    <t>Construcción</t>
  </si>
  <si>
    <t>Servicios</t>
  </si>
  <si>
    <t>*Nº RECAÍDAS</t>
  </si>
  <si>
    <r>
      <t>Sin</t>
    </r>
    <r>
      <rPr>
        <sz val="9"/>
        <color indexed="8"/>
        <rFont val="Arial"/>
        <family val="2"/>
      </rPr>
      <t xml:space="preserve"> Baja</t>
    </r>
  </si>
  <si>
    <t>Grupos de enfermedad profesional</t>
  </si>
  <si>
    <t>Enf. Prof. Con baja</t>
  </si>
  <si>
    <t>Enf. Prof. Sin baja</t>
  </si>
  <si>
    <t>Nº</t>
  </si>
  <si>
    <t>% del total</t>
  </si>
  <si>
    <t>1) Causadas por agentes químicos</t>
  </si>
  <si>
    <t>2) Causadas por agentes físicos</t>
  </si>
  <si>
    <t>3) Causadas por agentes biológicos</t>
  </si>
  <si>
    <t>4) Causas por inhalación de sustancias</t>
  </si>
  <si>
    <t xml:space="preserve">5)  De la piel  </t>
  </si>
  <si>
    <t>Grupo EP</t>
  </si>
  <si>
    <t>6) Provocadas por agentes carcinogénicos</t>
  </si>
  <si>
    <t>Sexo</t>
  </si>
  <si>
    <t>Hombre</t>
  </si>
  <si>
    <t>Mujer</t>
  </si>
  <si>
    <t>Edad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</si>
  <si>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</si>
  <si>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</si>
  <si>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</si>
  <si>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</si>
  <si>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</si>
  <si>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</si>
  <si>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</si>
  <si>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s 59 años</t>
  </si>
  <si>
    <t>De 60 y más años</t>
  </si>
  <si>
    <t>De 55 a 59 años</t>
  </si>
  <si>
    <t>Enfermedades profesionales totales según nacionalidad y sexo</t>
  </si>
  <si>
    <t>País</t>
  </si>
  <si>
    <t>% sobre total</t>
  </si>
  <si>
    <t>Enfermedades profesionales totales según nacionalidad y grupo de enfermedad</t>
  </si>
  <si>
    <t>Grupo 1</t>
  </si>
  <si>
    <t>Grupo 2</t>
  </si>
  <si>
    <t>Grupo 3</t>
  </si>
  <si>
    <t>Grupo 4</t>
  </si>
  <si>
    <t>Grupo 5</t>
  </si>
  <si>
    <t>2C</t>
  </si>
  <si>
    <t>2D</t>
  </si>
  <si>
    <t>2F</t>
  </si>
  <si>
    <t>Grupo 6</t>
  </si>
  <si>
    <t>AGRICULTURA</t>
  </si>
  <si>
    <t>INDUSTRIA</t>
  </si>
  <si>
    <t>CONSTRUCCIÓN</t>
  </si>
  <si>
    <t>SERVICIOS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</si>
  <si>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</si>
  <si>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</si>
  <si>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</si>
  <si>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</si>
  <si>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</si>
  <si>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</si>
  <si>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</si>
  <si>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</si>
  <si>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</si>
  <si>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</si>
  <si>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</si>
  <si>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</si>
  <si>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</si>
  <si>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Gráfico con línea de tendencia</t>
  </si>
  <si>
    <t>Actividad CNAE 09</t>
  </si>
  <si>
    <t>011 Cultivos no perennes</t>
  </si>
  <si>
    <t>012 Cultivos perennes</t>
  </si>
  <si>
    <t>014 Producción ganadera</t>
  </si>
  <si>
    <t>016 Actividades de apoyo a la agricultura, a la ganadería y de preparación posterior a la cosecha</t>
  </si>
  <si>
    <t>032 Acuicultura</t>
  </si>
  <si>
    <t>101 Procesado y conservación de carne y elaboración de productos cárnicos</t>
  </si>
  <si>
    <t>103 Procesado y conservación de frutas y hortalizas</t>
  </si>
  <si>
    <t>107 Fabricación de productos de panadería y pastas alimenticias</t>
  </si>
  <si>
    <t>108 Fabricación de otros productos alimenticios</t>
  </si>
  <si>
    <t>141 Confección de prendas de vestir, excepto de peletería</t>
  </si>
  <si>
    <t>151 Preparación, curtido y acabado del cuero; fabricación de artículos de marroquinería, viaje y de guarnicionería y talabartería; preparación y teñido de pieles</t>
  </si>
  <si>
    <t>152 Fabricación de calzado</t>
  </si>
  <si>
    <t>162 Fabricación de productos de madera, corcho, cestería y espartería</t>
  </si>
  <si>
    <t>181 Artes gráficas y servicios relacionados con las mismas</t>
  </si>
  <si>
    <t>204 Fabricación de jabones, detergentes y otros artículos de limpieza y abrillantamiento; fabricación de perfumes y cosméticos</t>
  </si>
  <si>
    <t>222 Fabricación de productos de plástico</t>
  </si>
  <si>
    <t>251 Fabricación de elementos metálicos para la construcción</t>
  </si>
  <si>
    <t>259 Fabricación de otros productos metálicos</t>
  </si>
  <si>
    <t>289 Fabricación de otra maquinaria para usos específicos</t>
  </si>
  <si>
    <t>293 Fabricación de componentes, piezas y accesorios para vehículos de motor</t>
  </si>
  <si>
    <t>310 Fabricación de muebles</t>
  </si>
  <si>
    <t>331 Reparación de productos metálicos, maquinaria y equipo</t>
  </si>
  <si>
    <t>381 Recogida de residuos</t>
  </si>
  <si>
    <t>412 Construcción de edificios</t>
  </si>
  <si>
    <t>422 Construcción de redes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</si>
  <si>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</si>
  <si>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</si>
  <si>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</si>
  <si>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</si>
  <si>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452 Mantenimiento y reparación de vehículos de motor</t>
  </si>
  <si>
    <t>453 Comercio de repuestos y accesorios de vehículos de motor</t>
  </si>
  <si>
    <t>463 Comercio al por mayor de productos alimenticios, bebidas y tabaco</t>
  </si>
  <si>
    <t>464 Comercio al por mayor de artículos de uso doméstico</t>
  </si>
  <si>
    <t>467 Otro comercio al por mayor especializado</t>
  </si>
  <si>
    <t>471 Comercio al por menor en establecimientos no especializados</t>
  </si>
  <si>
    <t>472 Comercio al por menor de productos alimenticios, bebidas y tabaco en establecimientos especializados</t>
  </si>
  <si>
    <t>494 Transporte de mercancías por carretera y servicios de mudanza</t>
  </si>
  <si>
    <t>551 Hoteles y alojamientos similares</t>
  </si>
  <si>
    <t>561 Restaurantes y puestos de comidas</t>
  </si>
  <si>
    <t>562 Provisión de comidas preparadas para eventos y otros servicios de comidas</t>
  </si>
  <si>
    <t>563 Establecimientos de bebidas</t>
  </si>
  <si>
    <t>782 Actividades de las empresas de trabajo temporal</t>
  </si>
  <si>
    <t>812 Actividades de limpieza</t>
  </si>
  <si>
    <t>813 Actividades de jardinería</t>
  </si>
  <si>
    <t>841 Administración Pública y de la política económica y social</t>
  </si>
  <si>
    <t>842 Prestación de servicios a la comunidad en general</t>
  </si>
  <si>
    <t>852 Educación primaria</t>
  </si>
  <si>
    <t>853 Educación secundaria</t>
  </si>
  <si>
    <t>861 Actividades hospitalarias</t>
  </si>
  <si>
    <t>862 Actividades médicas y odontológicas</t>
  </si>
  <si>
    <t>889 Otros actividades de servicios sociales sin alojamiento</t>
  </si>
  <si>
    <t>900 Actividades de creación, artísticas y espectáculos</t>
  </si>
  <si>
    <t>931 Actividades deportivas</t>
  </si>
  <si>
    <t>960 Otros servicios personales</t>
  </si>
  <si>
    <t>110 Fabricación de bebidas</t>
  </si>
  <si>
    <t>256 Tratamiento y revestimiento de metales; ingeniería mecánica por cuenta de terceros</t>
  </si>
  <si>
    <t>257 Fabricación de artículos de cuchillería y cubertería, herramientas y ferretería</t>
  </si>
  <si>
    <t>283 Fabricación de maquinaria agraria y forestal</t>
  </si>
  <si>
    <t>301 Construcción naval</t>
  </si>
  <si>
    <t>451 Venta de vehículos de motor</t>
  </si>
  <si>
    <t>466 Comercio al por mayor de otra maquinaria, equipos y suministros</t>
  </si>
  <si>
    <t>475 Comercio al por menor de otros artículos de uso doméstico en establecimientos especializados</t>
  </si>
  <si>
    <t>591 Actividades cinematográficas, de vídeo y de programas de televisión</t>
  </si>
  <si>
    <t>783 Otra provisión de recursos humanos</t>
  </si>
  <si>
    <t>829 Actividades de apoyo a las empresas n.c.o.p.</t>
  </si>
  <si>
    <t>855 Otra educación</t>
  </si>
  <si>
    <t>881 Actividades de servicios sociales sin alojamiento para personas mayores y con discapacidad</t>
  </si>
  <si>
    <t>1) ENFERMEDADES PROFESIONALES CAUSADAS POR AGENTES QUÍMICOS</t>
  </si>
  <si>
    <t>1A Metales</t>
  </si>
  <si>
    <t>2B</t>
  </si>
  <si>
    <t>2) ENFERMEDADES PROFESIONALES CAUSADAS POR AGENTES FÍSICOS</t>
  </si>
  <si>
    <t>2A Hipoacusia o sordera causada por el ruido</t>
  </si>
  <si>
    <t>2H</t>
  </si>
  <si>
    <t>2B Enfermedades osteoarticulares o angioneuróticas provocadas por vibraciones mecánicas</t>
  </si>
  <si>
    <t>2L</t>
  </si>
  <si>
    <t>2C Enfermedades de las bolsas serosas debidas a la presión, celulitos subcutáneas</t>
  </si>
  <si>
    <t>2D Enfermedades por fatiga e inflamación de las vainas tendinosas y de tejidos</t>
  </si>
  <si>
    <t>2F Parálisis de los nervios debidas a la presión</t>
  </si>
  <si>
    <t>2H Enfermedades provocadas por compresión o descomprensión atmosférica</t>
  </si>
  <si>
    <t>2L Nódulos de las cuerdas vocales a causa de los esfuerzos sostenidos de la voz debido a motivos profesionales</t>
  </si>
  <si>
    <t>3) ENFERMEDADES PROFESIONALES CAUSADAS POR AGENTES BIOLÓGICOS</t>
  </si>
  <si>
    <t>3A Enfermedades infecciosas causadas por el trabajo de las personas que se ocupan de la prevención y asistencia</t>
  </si>
  <si>
    <t>3B Enfermedades infecciosas o parasitarias transmitidas al hombre por los animales o por sus productos y cadáveres.</t>
  </si>
  <si>
    <t>4) ENFERMEDADES PROFESIONALES CAUSADAS POR INHALACIÓN DE SUSTANCIAS Y AGENTES NO COMPRENDIDOS EN OTROS APARTADOS</t>
  </si>
  <si>
    <t>4H Sustancia de alto peso molecular(sustancias de origen vegetal, animal, microorganismos, y sustancias enzimáticas de origen vegetal, animal y/o microorganismos</t>
  </si>
  <si>
    <t>4I Sustancias de bajo peso molecular</t>
  </si>
  <si>
    <t>5)  ENFERMEDADES PROFESIONALES DE LA PIEL CAUSADAS POR SUSTANCIAS Y AGENTES NO COMPRENDIDOS EN ALGUNO DE LOS OTROS APARTADOS</t>
  </si>
  <si>
    <t>5A Sustancias de bajo peso molecular por debajo de los 1.000 daltons (metales y sus sales, polvos de maderas, productos farmaceúticos, aditivos, etc)</t>
  </si>
  <si>
    <t>5B Agentes y sustancias de alto peso molecular, por encima de los 1.000 daltons, (sustancias de origen vegetal, animal, microorganismos y sustancias enzimáticas)</t>
  </si>
  <si>
    <t>GRÁFICO</t>
  </si>
  <si>
    <t>Enfermedades Profesionales totales distribuidas por grupo de emfermedad</t>
  </si>
  <si>
    <t>Agentes químicos</t>
  </si>
  <si>
    <t>Agentes físicos</t>
  </si>
  <si>
    <t>Agentes biológicos</t>
  </si>
  <si>
    <t>Inhalación de sustancias</t>
  </si>
  <si>
    <t>6) ENFERMEDADES PROVOCADAS POR AGENTES CARCINOGÉNICOS</t>
  </si>
  <si>
    <t>Parte de cuerpo</t>
  </si>
  <si>
    <t>12 Zona facial</t>
  </si>
  <si>
    <t>13 Ojo (s)</t>
  </si>
  <si>
    <t>14 Oreja (s)</t>
  </si>
  <si>
    <t>19 Cabeza, otras partes no mencionadas anteriormente</t>
  </si>
  <si>
    <t>20 Cuello, incluida la columna y las vértebras cervicales</t>
  </si>
  <si>
    <t>29 Cuello, otras partes no mencionadas anteriormente</t>
  </si>
  <si>
    <t>41 Caja torácica, costillas, incluidos omoplatos y articulaciones acromioclaviculares</t>
  </si>
  <si>
    <t>42 Región torácica, incluidos sus órganos</t>
  </si>
  <si>
    <t>49 Tronco, otras partes no mencionadas anteriormente</t>
  </si>
  <si>
    <t>50 Extremidades superiores, no descritas con más detalle</t>
  </si>
  <si>
    <t>51 Hombro y articulaciones del húmero</t>
  </si>
  <si>
    <t>52 Brazo, incluida la articulación del cúbito</t>
  </si>
  <si>
    <t>53 Mano</t>
  </si>
  <si>
    <t>54 Dedo (s)</t>
  </si>
  <si>
    <t>55 Muñeca</t>
  </si>
  <si>
    <t>58 Extremidades superiores, múltiples partes afectadas</t>
  </si>
  <si>
    <t>59 Extremidades superiores, otras partes no mencionadas anteriormente</t>
  </si>
  <si>
    <t>62 Pierna, incluida la rodilla</t>
  </si>
  <si>
    <t>71 Todo el cuerpo (efectos sistémicos)</t>
  </si>
  <si>
    <t>78 Múltiples partes del cuerpo afectadas</t>
  </si>
  <si>
    <t>99 Otras partes del cuerpo no mencionadas anteriormente</t>
  </si>
  <si>
    <t>A238 OTRAS BRUCELOSIS</t>
  </si>
  <si>
    <t>A239 BRUCELOSIS, NO ESPECIFICADA</t>
  </si>
  <si>
    <t>G560 SINDROME DEL TUNEL CARPIANO</t>
  </si>
  <si>
    <t>G562 LESION DEL NERVIO CUBITAL</t>
  </si>
  <si>
    <t>G569 MONONEUROPATIA DEL MIEMBRO SUPERIOR, SIN OTRA ESPECIFICACION</t>
  </si>
  <si>
    <t>H903 HIPOACUSIA NEUROSENSORIAL, BILATERAL</t>
  </si>
  <si>
    <t>J381 POLIPO DE LAS CUERDAS VOCALES Y DE LA LARINGE</t>
  </si>
  <si>
    <t>J382 NODULOS DE LAS CUERDAS VOCALES</t>
  </si>
  <si>
    <t>J450 ASMA PREDOMINANTEMENTE ALERGICA</t>
  </si>
  <si>
    <t>J459 ASMA, NO ESPECIFICADA</t>
  </si>
  <si>
    <t>L230 DERMATITIS ALERGICA DE CONTACTO DEBIDA A METALES</t>
  </si>
  <si>
    <t>L235 DERMATITIS ALERGICA DE CONTACTO DEBIDA A OTROS PRODUCTOS QUIMICOS</t>
  </si>
  <si>
    <t>L238 DERMATITIS ALERGICA DE CONTACTO DEBIDA A OTROS AGENTES</t>
  </si>
  <si>
    <t>L239 DERMATITIS ALERGICA DE CONTACTO, DE CAUSA NO ESPECIFICADA</t>
  </si>
  <si>
    <t>L245 DERMATITIS DE CONTACTO POR IRRITANTES, POR OTROS PRODUCTOS QUIMICOS</t>
  </si>
  <si>
    <t>L253 DERMATITIS DE CONTACTO, FORMA NO ESPECIFICADA, POR OTROS PRODUCTOS QUIMICOS</t>
  </si>
  <si>
    <t>L258 DERMATITIS DE CONTACTO, FORMA NO ESPECIFICADA, DEBIDA A OTROS AGENTES</t>
  </si>
  <si>
    <t>L259 DERMATITIS DE CONTACTO, FORMA Y CAUSA NO ESPECIFICADAS</t>
  </si>
  <si>
    <t>M255 DOLOR EN ARTICULACION</t>
  </si>
  <si>
    <t>M653 DEDO EN GATILLO</t>
  </si>
  <si>
    <t>M654 TENOSINOVITIS DE ESTILOIDES RADIAL (DE QUERVAIN)</t>
  </si>
  <si>
    <t>M658 OTRAS SINOVITIS Y TENOSINOVITIS</t>
  </si>
  <si>
    <t>M659 SINOVITIS Y TENOSINOVITIS, NO ESPECIFICADA</t>
  </si>
  <si>
    <t>M700 SINOVITIS CREPITANTE CRONICA DE LA MANO Y DE LA MUÑECA</t>
  </si>
  <si>
    <t>M701 BURSITIS DE LA MANO</t>
  </si>
  <si>
    <t>M703 OTRAS BURSITIS DEL CODO</t>
  </si>
  <si>
    <t>M751 SINDROME DEL MANGUITO ROTATORIO</t>
  </si>
  <si>
    <t>M753 TENDINITIS CALCIFICANTE DEL HOMBRO</t>
  </si>
  <si>
    <t>M758 OTRAS LESIONES DEL HOMBRO</t>
  </si>
  <si>
    <t>M759 LESION DEL HOMBRO, NO ESPECIFICADA</t>
  </si>
  <si>
    <t>M770 EPICONDILITIS MEDIA</t>
  </si>
  <si>
    <t>M771 EPICONDILITIS LATERAL</t>
  </si>
  <si>
    <t>M778 OTRAS ENTESOPATIAS, NO CLASIFICADAS EN OTRA PARTE</t>
  </si>
  <si>
    <t>M792 NEURALGIA Y NEURITIS, NO ESPECIFICADAS</t>
  </si>
  <si>
    <t>R491 AFONIA</t>
  </si>
  <si>
    <t>S641 TRAUMATISMO DEL NERVIO MEDIANO A NIVEL DE LA MUÑECA Y DE LA MANO</t>
  </si>
  <si>
    <t>T700 BAROTRAUMA OTITICO</t>
  </si>
  <si>
    <t>T784 ALERGIA NO ESPECIFICADA</t>
  </si>
  <si>
    <t>Alta con propuesta de Incapacidad permanente</t>
  </si>
  <si>
    <t>Alta por curación en todos los casos y/o alta laboral</t>
  </si>
  <si>
    <t>Lesiones permanentes no invalidantes</t>
  </si>
  <si>
    <t>Otras causas</t>
  </si>
  <si>
    <t>Sin baja laboral</t>
  </si>
  <si>
    <t>64 Pie</t>
  </si>
  <si>
    <t>Diagnóstico CIE 10</t>
  </si>
  <si>
    <t>Enfermedades profesionales totales según causa de cierre del parte médico y grado enfermedad</t>
  </si>
  <si>
    <t>Causa de cierre</t>
  </si>
  <si>
    <t>Enf. Prof. sin baja</t>
  </si>
  <si>
    <t>Continúan de baja</t>
  </si>
  <si>
    <t>Grupo edad</t>
  </si>
  <si>
    <t>Inhalación sustancias</t>
  </si>
  <si>
    <t>Piel</t>
  </si>
  <si>
    <t>Enfermedades profesionales  con baja según grupo de enfermedad profesional y grupos de edad</t>
  </si>
  <si>
    <t xml:space="preserve"> Total %</t>
  </si>
  <si>
    <t>Enfermedades profesionales con baja según subgrupo de enfermedad profesional y sexo</t>
  </si>
  <si>
    <t>Subgrupo de enfermedad profesional</t>
  </si>
  <si>
    <t>Hombres nº</t>
  </si>
  <si>
    <t>Hombres % sobre total</t>
  </si>
  <si>
    <t>Mujeres nº</t>
  </si>
  <si>
    <t>Mujeres % sobre total</t>
  </si>
  <si>
    <t xml:space="preserve">2D fatiga e inflamación de las vainas tendinosas </t>
  </si>
  <si>
    <t>2F Parálisis de los nervios por presión</t>
  </si>
  <si>
    <t>2L Nódulos de las cuerdas vocales  debido a motivos profesionales</t>
  </si>
  <si>
    <t xml:space="preserve">5A Sustancias de bajo peso molecular </t>
  </si>
  <si>
    <t>5B Agentes y sustancias de alto peso molecular</t>
  </si>
  <si>
    <t>Otros diagnósticos</t>
  </si>
  <si>
    <t>HOMBRES</t>
  </si>
  <si>
    <t xml:space="preserve">MUJERES </t>
  </si>
  <si>
    <t>GRAFICO</t>
  </si>
  <si>
    <t>Enfermedades profesionales con baja según subgrupo de enfermedad y sexo. Casos más frecuentes</t>
  </si>
  <si>
    <t>Enfermedades profesionales con baja: casos incidentes y reacaídas según subgrupo de enfermedad profesional</t>
  </si>
  <si>
    <t>Subgrupo enfermedad profesional</t>
  </si>
  <si>
    <t>Casos incidentes con baja</t>
  </si>
  <si>
    <t>%</t>
  </si>
  <si>
    <t>22 Profesionales de la enseñanza infantil, primaria, secundaria y postsecundaria</t>
  </si>
  <si>
    <t>29 Profesionales de la cultura y el espectáculo</t>
  </si>
  <si>
    <t>31 Técnicos de las ciencias y de las ingenierías</t>
  </si>
  <si>
    <t>43 Otros empleados administrativos sin tareas de atención al público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</si>
  <si>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</si>
  <si>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</si>
  <si>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</si>
  <si>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</si>
  <si>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58 Trabajadores de los servicios personales</t>
  </si>
  <si>
    <t>61 Trabajadores cualificados en actividades agrícolas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</si>
  <si>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</si>
  <si>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</si>
  <si>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</si>
  <si>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</si>
  <si>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</si>
  <si>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</si>
  <si>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</si>
  <si>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</si>
  <si>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</si>
  <si>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</si>
  <si>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</si>
  <si>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</si>
  <si>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</si>
  <si>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</si>
  <si>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</si>
  <si>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</si>
  <si>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</si>
  <si>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</si>
  <si>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53 Comerciantes propietarios de tiendas</t>
  </si>
  <si>
    <t>75 Trabajadores especializados en electricidad y electrotecnología</t>
  </si>
  <si>
    <t>96 Peones de la construcción y la minería</t>
  </si>
  <si>
    <t>33 Técnicos sanitarios y profesionales de las terapias alternativas</t>
  </si>
  <si>
    <t>55 Cajeros y taquilleros (excepto bancos)</t>
  </si>
  <si>
    <t>Ocupación CNO 2011</t>
  </si>
  <si>
    <t>Resto ocupaciones</t>
  </si>
  <si>
    <t>Diagnostico CIE 10</t>
  </si>
  <si>
    <t>Parte cuerpo afectada</t>
  </si>
  <si>
    <t>Entre 1 y 20 días</t>
  </si>
  <si>
    <t>Entre 21 y 40 días</t>
  </si>
  <si>
    <t>Entre 41 y 60 días</t>
  </si>
  <si>
    <t>Entre 81 y 100 días</t>
  </si>
  <si>
    <t>Entre 101 y 120 días</t>
  </si>
  <si>
    <t>Más de 120 días</t>
  </si>
  <si>
    <t>Expedientes abiertos</t>
  </si>
  <si>
    <t>Duración</t>
  </si>
  <si>
    <t>Ocupaciones con mayor número de enfermedades profesionales con baja causadas por agentes físicos</t>
  </si>
  <si>
    <t>57 Otros trabajadores de los cuidados a personas</t>
  </si>
  <si>
    <t>62 Trabajadores cualificados en actividades ganaderas (incluidas avícolas, apícolas y similares)</t>
  </si>
  <si>
    <t>21 Profesionales de la salud</t>
  </si>
  <si>
    <t>37 Profesionales de apoyo de servicios jurídicos, sociales, culturales, deportivos y afines</t>
  </si>
  <si>
    <t>24 Profesionales de las ciencias físicas, químicas, matemáticas y de las ingenierías</t>
  </si>
  <si>
    <t>CNO 2011</t>
  </si>
  <si>
    <t>Calificación de la contingencia</t>
  </si>
  <si>
    <t>Enfermedades profesionales comunicadas según calificación de la contingencia al cierre del proceso</t>
  </si>
  <si>
    <t>Enfermedad profesional</t>
  </si>
  <si>
    <t>Enfermedad común</t>
  </si>
  <si>
    <t>TOTAL PROCESOS COMUNICADOS</t>
  </si>
  <si>
    <t>**TOTAL ENFERMEDADES PROFESIONALES</t>
  </si>
  <si>
    <t>** Sobre este total se calcula el índice de incidencia de enfermedades profesionales</t>
  </si>
  <si>
    <t>TOTALES</t>
  </si>
  <si>
    <t>SIN BAJA</t>
  </si>
  <si>
    <t>*Número de orden de recaída del parte dentro del proceso: 1 la primera recaída, y así sucesivamente</t>
  </si>
  <si>
    <t>ENFERMEDADES PROFESIONALES TOTALES 2015</t>
  </si>
  <si>
    <t>11 Miembros del poder ejecutivo y de los cuerpos legislativos; directivos de la Administración Pública y organizaciones de interés social; directores ejecutivos</t>
  </si>
  <si>
    <t>13 Directores de producción y operaciones</t>
  </si>
  <si>
    <t>14 Directores y gerentes de empresas de alojamiento, restauración y comercio</t>
  </si>
  <si>
    <t>23 Otros profesionales de la enseñanza</t>
  </si>
  <si>
    <t>28 Profesionales en ciencias sociales</t>
  </si>
  <si>
    <t>36 Profesionales de apoyo a la gestión administrativa; técnicos de las fuerzas y cuerpos de seguridad</t>
  </si>
  <si>
    <t>38 Técnicos de las tecnologías de la información y las comunicaciones (TIC)</t>
  </si>
  <si>
    <t>44 Empleados de agencias de viajes, recepcionistas y telefonistas; empleados de ventanilla y afines (excepto taquilleros)</t>
  </si>
  <si>
    <t>54 Vendedores (excepto en tiendas y almacenes)</t>
  </si>
  <si>
    <t>56 Trabajadores de los cuidados a las personas en servicios de salud</t>
  </si>
  <si>
    <t>056 Bélgica</t>
  </si>
  <si>
    <t>068 Bolivia</t>
  </si>
  <si>
    <t>100 Bulgaria</t>
  </si>
  <si>
    <t>170 Colombia</t>
  </si>
  <si>
    <t>214 Dominicana (República)</t>
  </si>
  <si>
    <t>218 Ecuador</t>
  </si>
  <si>
    <t>250 Francia</t>
  </si>
  <si>
    <t>276 Alemania</t>
  </si>
  <si>
    <t>356 India</t>
  </si>
  <si>
    <t>380 Italia</t>
  </si>
  <si>
    <t>440 Lituania</t>
  </si>
  <si>
    <t>478 Muritania</t>
  </si>
  <si>
    <t>504 Marruecos</t>
  </si>
  <si>
    <t>600 Paraguay</t>
  </si>
  <si>
    <t>642 Rumania</t>
  </si>
  <si>
    <t>643 Rusia</t>
  </si>
  <si>
    <t>724 España</t>
  </si>
  <si>
    <t>804 Ucrania</t>
  </si>
  <si>
    <t>826 Reino Unido</t>
  </si>
  <si>
    <t>704 Vietnam</t>
  </si>
  <si>
    <t>008 Albania</t>
  </si>
  <si>
    <t>31 Pesca</t>
  </si>
  <si>
    <t>102 Procesado y conservación de pescados, crustáceos y moluscos</t>
  </si>
  <si>
    <t>105 Fabricación de productos lácteos</t>
  </si>
  <si>
    <t>161 Aserrado y cepillado de la madera</t>
  </si>
  <si>
    <t>171  Fabricación de pasta papelera, papel y cartón</t>
  </si>
  <si>
    <t>172 Fabricación de artículos de papel y de cartón</t>
  </si>
  <si>
    <t>205 Fabricación de otros productos químicos</t>
  </si>
  <si>
    <t>211 Fabricación de productos farmacéuticos de base</t>
  </si>
  <si>
    <t>234 Fabricación de otros productos cerámicos</t>
  </si>
  <si>
    <t>236 Fabricación de elementos de hormigón, cemento y yeso</t>
  </si>
  <si>
    <t>255 Forja, estampación y embutición de metales; metalurgia de polvos</t>
  </si>
  <si>
    <t>274 Fabricación de lámparas y aparatos eléctricos de iluminación</t>
  </si>
  <si>
    <t>282 Fabricación de otra maquinaria de uso general</t>
  </si>
  <si>
    <t>325 Fabricación de instrumentos y suministros médicos y odontológicos</t>
  </si>
  <si>
    <t>329 Industrias manufactureras n.c.o.p.</t>
  </si>
  <si>
    <t>351 Producción, transporte y distribución de energía eléctrica</t>
  </si>
  <si>
    <t>39 Actividades de descontaminación y otros servicios de gestión de residuos</t>
  </si>
  <si>
    <t>421 Construcción de carreteras y vías férreas, puentes y túneles</t>
  </si>
  <si>
    <t>461 Intermediarios del comercio</t>
  </si>
  <si>
    <t>462 Comercio al por mayor de materias primas agrarias y de animales vivos</t>
  </si>
  <si>
    <t>477 Comercio al por menor de otros artículos en establecimientos especializados</t>
  </si>
  <si>
    <t>478 Comercio al por menor en puestos de venta y mercadillos</t>
  </si>
  <si>
    <t>493 Otro transporte terrestre de pasajeros</t>
  </si>
  <si>
    <t>521 Depósito y almacenamiento</t>
  </si>
  <si>
    <t>522 Actividades anexas al transporte</t>
  </si>
  <si>
    <t>552 Alojamientos turísticos y otros alojamientos de corta estancia</t>
  </si>
  <si>
    <t>702 Actividades de consultoría de gestión empresarial</t>
  </si>
  <si>
    <t>749 Otras actividades profesionales, científicas y técnicas n.c.o.p.</t>
  </si>
  <si>
    <t>811 Servicios integrales a edificios e instalaciones</t>
  </si>
  <si>
    <t>851 Educación preprimaria</t>
  </si>
  <si>
    <t>871 Asistencia en establecimientos residenciales con cuidados sanitarios</t>
  </si>
  <si>
    <t>879 Otras actividades de asistencia en establecimientos residenciales</t>
  </si>
  <si>
    <t>970 Actividades de los hogares como empleadores de personal doméstico</t>
  </si>
  <si>
    <t>2G</t>
  </si>
  <si>
    <t>1E Ácidos orgánicos</t>
  </si>
  <si>
    <t>1H Alifáticos</t>
  </si>
  <si>
    <t>1I Aminas e hidracinas</t>
  </si>
  <si>
    <t>1L Cetonas</t>
  </si>
  <si>
    <t>1O Éteres</t>
  </si>
  <si>
    <t>1U Sulfuros</t>
  </si>
  <si>
    <t>2G Enfermedades provocadas por posturas forzadas y movimientos repetitivos en el trabajo</t>
  </si>
  <si>
    <t>4A Polvo de sílice libre</t>
  </si>
  <si>
    <t>4C Polvo de amianto (asbesto)</t>
  </si>
  <si>
    <t>4E Metales sinterizados, compuestos de carburos metálicos de alto punto de fusión y metales de ligazón de bajo punto de fusión</t>
  </si>
  <si>
    <t>5C Sustancias fotosensibilizantes exógenas</t>
  </si>
  <si>
    <t>6I Cromo VI y compuesto de cromo VI</t>
  </si>
  <si>
    <t>00 Parte del cuerpo afectada, sin especificar</t>
  </si>
  <si>
    <t>10 Cabeza, no descrita con más detalle</t>
  </si>
  <si>
    <t>31 Espalda, incluida la columna y las vértebras de la espalda</t>
  </si>
  <si>
    <t>40 Tronco y órganos, no descritos con más detalle</t>
  </si>
  <si>
    <t>43 Región pélvica y abdominal, incluidos sus órganos</t>
  </si>
  <si>
    <t>A167 TUBERCULOSIS RESPIRATORIA PRIMARIA, SIN MENCION DE CONFIRMACION BACTERIOLOGICA O HISTOLOGICA</t>
  </si>
  <si>
    <t>C349 TUMOR MALIGNO DE LOS BRONQUIOS O DEL PULMON, PARTE NO ESPECIFICADA</t>
  </si>
  <si>
    <t>G563 LESION DEL NERVIO RADIAL</t>
  </si>
  <si>
    <t>G568 OTRAS MONONEUROPATIAS DEL MIEMBRO SUPERIOR</t>
  </si>
  <si>
    <t>G573 LESION DEL NERVIO CIATICO POPLITEO EXTERNO</t>
  </si>
  <si>
    <t>H109 CONJUNTIVITIS, NO ESPECIFICADA</t>
  </si>
  <si>
    <t>H833 EFECTOS DEL RUIDO SOBRE EL OIDO INTERNO</t>
  </si>
  <si>
    <t>H906 HIPOACUSIA MIXTA CONDUCTIVA Y NEUROSENSORIAL, BILATERAL</t>
  </si>
  <si>
    <t>J300 RINITIS VASOMOTORA</t>
  </si>
  <si>
    <t>J383 OTRAS ENFERMEDADES DE LAS CUERDAS VOCALES</t>
  </si>
  <si>
    <t>J45  ASMA</t>
  </si>
  <si>
    <t>J628 NEUMOCONIOSIS DEBIDA A OTROS POLVOS QUE CONTIENEN SILICE</t>
  </si>
  <si>
    <t>J948 OTRAS AFECCIONES ESPECIFICADAS DE LA PLEURA</t>
  </si>
  <si>
    <t>L208 OTRAS DERMATITIS ATOPICAS</t>
  </si>
  <si>
    <t>L209 DERMATITIS ATOPICA, NO ESPECIFICADA</t>
  </si>
  <si>
    <t>L231 DERMATITIS ALERGICA DE CONTACTO DEBIDA A ADHESIVOS</t>
  </si>
  <si>
    <t>L232 DERMATITIS ALERGICA DE CONTACTO DEBIDA A COSMETICOS</t>
  </si>
  <si>
    <t>L236 DERMATITIS ALERGICA DE CONTACTO POR ALIMENTOS EN CONTACTO CON LA PIEL</t>
  </si>
  <si>
    <t>L240 DERMATITIS DE CONTACTO POR IRRITANTES, DEBIDA A DETERGENTES</t>
  </si>
  <si>
    <t>L254 DERMATITIS DE CONTACTO, FORMA NO ESPECIFICADA, POR ALIMENTOS EN CONTACTO CON LA PIEL</t>
  </si>
  <si>
    <t>L255 DERMATITIS DE CONTACTO, FORMA NO ESPECIFICADA, POR PLANTAS, EXCEPTO LAS ALIMENTICIAS</t>
  </si>
  <si>
    <t>L500 URTICARIA ALERGICA</t>
  </si>
  <si>
    <t>L509 URTICARIA, NO ESPECIFICADA</t>
  </si>
  <si>
    <t>L562 DERMATITIS POR FOTOCONTACTO (DERMATITIS DE BERLOQUE)</t>
  </si>
  <si>
    <t>M131 MONOARTRITIS, NO CLASIFICADA EN OTRA PARTE</t>
  </si>
  <si>
    <t>M240 CUERPO FLOTANTE ARTICULAR</t>
  </si>
  <si>
    <t>M531 SINDROME CERVICOBRAQUIAL</t>
  </si>
  <si>
    <t>M538 OTRAS DORSOPATIAS ESPECIFICADAS</t>
  </si>
  <si>
    <t>M705 OTRAS BURSITIS DE LA RODILLA</t>
  </si>
  <si>
    <t>M752 TENDINITIS DEL BICEPS</t>
  </si>
  <si>
    <t>M754 SINDROME DE ABDUCCION DOLOROSA DEL HOMBRO</t>
  </si>
  <si>
    <t>M755 BURSITIS DEL HOMBRO</t>
  </si>
  <si>
    <t>M77  OTRAS ENTESOPATIAS</t>
  </si>
  <si>
    <t>R202 PARESTESIA DE LA PIEL</t>
  </si>
  <si>
    <t>R490 DISFONIA</t>
  </si>
  <si>
    <t>R498 OTRAS ALTERACIONES DE LA VOZ Y LAS NO ESPECIFICADAS</t>
  </si>
  <si>
    <t>R761 REACCION ANORMAL A LA PRUEBA CON TUBERCULINA</t>
  </si>
  <si>
    <t>S640 TRAUMATISMO DEL NERVIO CUBITAL A NIVEL DE LA MUÑECA Y DE LA MANO</t>
  </si>
  <si>
    <t>T200 QUEMADURA DE LA CABEZA Y DEL CUELLO, GRADO NO ESPECIFICADO</t>
  </si>
  <si>
    <t>T539 DERIVADOS HALOGENADOS DE HIDROCARBUROS ALIFATICOS Y AROMATICOS, NO ESPECIFICADOS</t>
  </si>
  <si>
    <t xml:space="preserve"> Peones agrarios, forestales </t>
  </si>
  <si>
    <t xml:space="preserve"> Peones industrias manufactureras</t>
  </si>
  <si>
    <t>Otro personal de limpieza</t>
  </si>
  <si>
    <t>Dependientes en tiendas y almacenes</t>
  </si>
  <si>
    <t xml:space="preserve"> Trab. cualificados en actividades agrícolas</t>
  </si>
  <si>
    <t xml:space="preserve"> Mecánicos y ajustadores de maquinaria</t>
  </si>
  <si>
    <t xml:space="preserve"> Ayudantes de preparación de alimentos</t>
  </si>
  <si>
    <t xml:space="preserve">Trabajadores  industria de  alimentación, bebidas </t>
  </si>
  <si>
    <t>Asalariados de  servicios de restauración</t>
  </si>
  <si>
    <t>Enfermedades profesionales con baja según duración baja médica y diagnóstico CIE 10</t>
  </si>
  <si>
    <t>Accidentes de trabajo</t>
  </si>
  <si>
    <t xml:space="preserve">Enfermedades profesionales con baja según causa de cierre del parte médico y  duración de la baja </t>
  </si>
  <si>
    <t>872 Asistencia en establecimientos residenciales para discapacitados mentales y drogodependientes</t>
  </si>
  <si>
    <t>ENFERMEDADES PROFESIONALES COMUNICADAS REGIÓN DE MURCIA:  CON BAJA Y SIN BAJA. SERIE 2007-2015</t>
  </si>
  <si>
    <t>TABLA 1.</t>
  </si>
  <si>
    <t>Enfermedades profesionales totales: casos incidentes y reacaidas</t>
  </si>
  <si>
    <t>REGION DE MURCIA</t>
  </si>
  <si>
    <t xml:space="preserve">EP Totales </t>
  </si>
  <si>
    <t>EPTotales</t>
  </si>
  <si>
    <t>Distribución enfermedades rofesionales totales según grado y número de recaídas</t>
  </si>
  <si>
    <t>Distribución enfermedades profesionales totales según grado y número de recaídas</t>
  </si>
  <si>
    <t>EPTgrupo</t>
  </si>
  <si>
    <t>Enfermedades profesionales totales según grupo de enfermedad profesional</t>
  </si>
  <si>
    <t>EPTsexo,edad</t>
  </si>
  <si>
    <t>Enfermedades profesionales totales según sexo</t>
  </si>
  <si>
    <t>Enfermedades profesionales totales según grupo edad</t>
  </si>
  <si>
    <t>EPT</t>
  </si>
  <si>
    <t>EPTocupacion</t>
  </si>
  <si>
    <t>Enfermedades profesionales totales según ocupación CNO-11</t>
  </si>
  <si>
    <t>EPT, sector, mes</t>
  </si>
  <si>
    <t>Enfermedades profesionales totales según grado y sector de actividad económica</t>
  </si>
  <si>
    <t xml:space="preserve">Enfermedades profesionales totales según més  y grado  </t>
  </si>
  <si>
    <t xml:space="preserve">Enfermedades profesionales totales según mes y grado </t>
  </si>
  <si>
    <t>Enfermedades profesionales totales según grado y actividad económica</t>
  </si>
  <si>
    <t>EPT-CNAE</t>
  </si>
  <si>
    <t>Enfermedades profesionales totales según subgrupo de enfermedad</t>
  </si>
  <si>
    <t>EPTpartecuerpo</t>
  </si>
  <si>
    <t>EPTCIE10</t>
  </si>
  <si>
    <t>Enfermedades profesionales totales según diagnóstico CIE 10</t>
  </si>
  <si>
    <t>Enfermedades profesionales totales según parte del cuerpo afectada</t>
  </si>
  <si>
    <t>ENFERMEDADES PROFESIONALES CON BAJA = 376</t>
  </si>
  <si>
    <t>Enfermedades profesionales con baja causadas por Agentes Físicos, según subgrupo y ocupación</t>
  </si>
  <si>
    <t>Ocupacion</t>
  </si>
  <si>
    <t>Nº EP</t>
  </si>
  <si>
    <t>EPTcausaCierre</t>
  </si>
  <si>
    <t>EPB,grup,sector</t>
  </si>
  <si>
    <t xml:space="preserve">Enfermedades profesionales con baja según  grupo de enfermedad profesional y sector de actividad económica </t>
  </si>
  <si>
    <t>EPB,sector,sexo</t>
  </si>
  <si>
    <t>Evolución sectorial de enfermedades profesionales con baja. Periodo 2014-2015</t>
  </si>
  <si>
    <t>EPB,edad,sexo</t>
  </si>
  <si>
    <t>Enfermedades rofesionales totales según edad</t>
  </si>
  <si>
    <t>Enfermedades rofesionales totales según ocupación CNO 2011</t>
  </si>
  <si>
    <t>Distribución sectorial de enfermedades profesionales con baja según sexo. 2015</t>
  </si>
  <si>
    <t>Evolución sectorial de enfermedades profesionales con baja Periodo 2014-2015</t>
  </si>
  <si>
    <t>Enfermedades profesionales con baja según sector de actividad económica, sexo y edad</t>
  </si>
  <si>
    <t>Enfermedades profesionales con baja según grupo de enfermedad profesional y diagnóstico CIE 10</t>
  </si>
  <si>
    <t>Enfermedades profesionales con baja según duración del parte de baja</t>
  </si>
  <si>
    <t>EPBSubg,sexo</t>
  </si>
  <si>
    <t>EPBIncidRecaida</t>
  </si>
  <si>
    <t>EPBCNO</t>
  </si>
  <si>
    <t>EPBCIE10</t>
  </si>
  <si>
    <t>Enfermedades profesionales con baja según grupo de enfermedad  y parte cuerpo afectada</t>
  </si>
  <si>
    <t>Enfermedades profesionales con baja según grupo de enfermedad y parte del cuerpo afectada</t>
  </si>
  <si>
    <t>DuraciónGrupoEP</t>
  </si>
  <si>
    <t>Enfermedades profesionales con baja según duración del parte de baja y grupo de enfermedad</t>
  </si>
  <si>
    <t>Enfermedades profesionales con baja según duración del parte de baja y grupo de enfermedad profesional</t>
  </si>
  <si>
    <t>DuracionCie10</t>
  </si>
  <si>
    <t>EPBCausaCierre</t>
  </si>
  <si>
    <t>EPBCalificación</t>
  </si>
  <si>
    <t>Enfermedades Profesionales totales: casos incidentes y recaídas</t>
  </si>
  <si>
    <t xml:space="preserve">Enfermedades profesionales totales según nacionalidad y grupo de enfermedad </t>
  </si>
  <si>
    <t xml:space="preserve"> ENFERMEDADES PROFESIONALES COMUNICADAS. EVOLUCIÓN 2007-2015. </t>
  </si>
  <si>
    <t>Enfermedades profesionales comunicadas. Evolución 2007-2005</t>
  </si>
  <si>
    <t>INDICE ENFERMEDADES PROFESIONALES (EP). REGION DE MURCIA</t>
  </si>
  <si>
    <t>EP1</t>
  </si>
  <si>
    <t>EPIncidentes</t>
  </si>
  <si>
    <t>EPT RECAIDAS</t>
  </si>
  <si>
    <t>EPTsubgrup</t>
  </si>
  <si>
    <t>Enfermedades pofesionales totales según subgrupo de enfermedad profesional</t>
  </si>
  <si>
    <t>Enfermedades profesionales con baja según grupo de enfermedad y sector de actividad económica</t>
  </si>
  <si>
    <t>EPBGrupo,edad</t>
  </si>
  <si>
    <t>Enfermedades profesionales con baja según grupo de enfermedad profesional y grupos de edad</t>
  </si>
  <si>
    <t>Enfermedades profesionales con baja según grupo de enfermedad profesional y diagnóstico CIE10</t>
  </si>
  <si>
    <t>EPBGrupoParteC</t>
  </si>
  <si>
    <t>Enfermedades profesionales con baja: casos incidencias y recaídas según subgrupo enfermedad profesional</t>
  </si>
  <si>
    <t>DuraciónBaja</t>
  </si>
  <si>
    <t>INDICES DE INCIDENCIA DE ENFERMEDADES PROFESIONALES. REGIÓN DE MURCIA</t>
  </si>
  <si>
    <t>*A partir de 2007 hay un nuevo cuadro de Enfermedades Profesionales</t>
  </si>
  <si>
    <t>Índice de incidencia anual de enfermedades profesionales con baja. Región de Murcia 2007-2014</t>
  </si>
  <si>
    <t>Índice de incidencia mensual de enfermedades profesionales con baja. Región de Murcia 2014-2015</t>
  </si>
  <si>
    <t>Año</t>
  </si>
  <si>
    <t>Indice incidencia</t>
  </si>
  <si>
    <t>Índices de incidencia de enfermedades profesionales con baja según sector de actividad. Región de Murcia 2012-2015</t>
  </si>
  <si>
    <t>INDICE REGIONAL</t>
  </si>
  <si>
    <t>*Indice de incidencia: Nº de enfermedades profesionales con baja por cada cien mil trabajadores afiliados a la Seguridad Social con las contingencias por EP cubiertas (incluye autónomos)</t>
  </si>
  <si>
    <t xml:space="preserve">Mujeres </t>
  </si>
  <si>
    <t>I. Regional</t>
  </si>
  <si>
    <t>Índices de incidencia de enfermedades profesionales con baja según sexo. Región de Murcia 2012-2015</t>
  </si>
  <si>
    <t>Índice de incidencia anual de enfermedades profesionales con baja. Región de Murcia 2007-2015</t>
  </si>
  <si>
    <t>I. Incid</t>
  </si>
  <si>
    <t>INDICE DE TABLAS</t>
  </si>
  <si>
    <t>EPTEXTR.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</si>
</sst>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##0"/>
    <numFmt numFmtId="165" formatCode="###0.0"/>
    <numFmt numFmtId="166" formatCode="####.0"/>
    <numFmt numFmtId="167" formatCode="0.0"/>
    <numFmt numFmtId="168" formatCode="###0.00"/>
    <numFmt numFmtId="169" formatCode="0.0%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</borders>
  <cellStyleXfs count="42">
    <xf numFmtId="0" fontId="0" fillId="0" borderId="0"/>
    <xf numFmtId="0" fontId="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44" fontId="1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9" fontId="17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</cellStyleXfs>
  <cellXfs count="586">
    <xf numFmtId="0" fontId="0" fillId="0" borderId="0" xfId="0"/>
    <xf numFmtId="0" fontId="1" fillId="0" borderId="0" xfId="0" applyFont="1"/>
    <xf numFmtId="164" fontId="0" fillId="0" borderId="0" xfId="0" applyNumberFormat="1"/>
    <xf numFmtId="0" fontId="5" fillId="0" borderId="0" xfId="0" applyFont="1"/>
    <xf numFmtId="0" fontId="7" fillId="3" borderId="1" xfId="0" applyFont="1" applyFill="1" applyBorder="1"/>
    <xf numFmtId="0" fontId="6" fillId="4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wrapText="1"/>
    </xf>
    <xf numFmtId="0" fontId="9" fillId="4" borderId="1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right" vertical="center" wrapText="1"/>
    </xf>
    <xf numFmtId="0" fontId="7" fillId="5" borderId="1" xfId="2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5" fillId="3" borderId="1" xfId="0" applyFont="1" applyFill="1" applyBorder="1"/>
    <xf numFmtId="0" fontId="9" fillId="6" borderId="1" xfId="3" applyFont="1" applyFill="1" applyBorder="1" applyAlignment="1">
      <alignment horizontal="left"/>
    </xf>
    <xf numFmtId="0" fontId="9" fillId="6" borderId="2" xfId="3" applyFont="1" applyFill="1" applyBorder="1" applyAlignment="1">
      <alignment horizontal="center"/>
    </xf>
    <xf numFmtId="0" fontId="10" fillId="6" borderId="2" xfId="3" applyFont="1" applyFill="1" applyBorder="1" applyAlignment="1">
      <alignment horizontal="center"/>
    </xf>
    <xf numFmtId="0" fontId="0" fillId="0" borderId="1" xfId="0" applyBorder="1"/>
    <xf numFmtId="164" fontId="9" fillId="7" borderId="1" xfId="0" applyNumberFormat="1" applyFont="1" applyFill="1" applyBorder="1" applyAlignment="1">
      <alignment horizontal="right" vertical="top"/>
    </xf>
    <xf numFmtId="167" fontId="7" fillId="3" borderId="1" xfId="0" applyNumberFormat="1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11" fillId="7" borderId="1" xfId="0" applyNumberFormat="1" applyFont="1" applyFill="1" applyBorder="1" applyAlignment="1">
      <alignment horizontal="right" vertical="top"/>
    </xf>
    <xf numFmtId="0" fontId="9" fillId="6" borderId="2" xfId="3" applyFont="1" applyFill="1" applyBorder="1" applyAlignment="1">
      <alignment horizontal="left"/>
    </xf>
    <xf numFmtId="0" fontId="9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7" fontId="6" fillId="3" borderId="1" xfId="0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/>
    <xf numFmtId="164" fontId="9" fillId="0" borderId="1" xfId="4" applyNumberFormat="1" applyFont="1" applyBorder="1" applyAlignment="1">
      <alignment horizontal="right" vertical="center"/>
    </xf>
    <xf numFmtId="0" fontId="13" fillId="3" borderId="1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wrapText="1"/>
    </xf>
    <xf numFmtId="164" fontId="11" fillId="7" borderId="2" xfId="0" applyNumberFormat="1" applyFont="1" applyFill="1" applyBorder="1" applyAlignment="1">
      <alignment horizontal="right" wrapText="1"/>
    </xf>
    <xf numFmtId="2" fontId="7" fillId="7" borderId="2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wrapText="1"/>
    </xf>
    <xf numFmtId="2" fontId="7" fillId="9" borderId="2" xfId="0" applyNumberFormat="1" applyFont="1" applyFill="1" applyBorder="1" applyAlignment="1">
      <alignment horizontal="right" vertical="center"/>
    </xf>
    <xf numFmtId="2" fontId="9" fillId="9" borderId="2" xfId="0" applyNumberFormat="1" applyFont="1" applyFill="1" applyBorder="1" applyAlignment="1">
      <alignment horizontal="right" wrapText="1"/>
    </xf>
    <xf numFmtId="164" fontId="11" fillId="7" borderId="1" xfId="0" applyNumberFormat="1" applyFont="1" applyFill="1" applyBorder="1" applyAlignment="1">
      <alignment horizontal="right" vertical="center" wrapText="1"/>
    </xf>
    <xf numFmtId="164" fontId="9" fillId="9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8" fontId="9" fillId="7" borderId="1" xfId="0" applyNumberFormat="1" applyFont="1" applyFill="1" applyBorder="1" applyAlignment="1">
      <alignment horizontal="right" vertical="top"/>
    </xf>
    <xf numFmtId="0" fontId="11" fillId="7" borderId="1" xfId="0" applyFont="1" applyFill="1" applyBorder="1" applyAlignment="1">
      <alignment vertical="top" wrapText="1"/>
    </xf>
    <xf numFmtId="0" fontId="14" fillId="0" borderId="0" xfId="0" applyFont="1"/>
    <xf numFmtId="0" fontId="0" fillId="7" borderId="1" xfId="0" applyFill="1" applyBorder="1" applyAlignment="1">
      <alignment vertical="center"/>
    </xf>
    <xf numFmtId="0" fontId="9" fillId="7" borderId="2" xfId="0" applyFont="1" applyFill="1" applyBorder="1" applyAlignment="1">
      <alignment horizontal="center" wrapText="1"/>
    </xf>
    <xf numFmtId="168" fontId="11" fillId="7" borderId="1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Fill="1"/>
    <xf numFmtId="0" fontId="11" fillId="3" borderId="1" xfId="7" applyFont="1" applyFill="1" applyBorder="1" applyAlignment="1">
      <alignment wrapText="1"/>
    </xf>
    <xf numFmtId="0" fontId="11" fillId="3" borderId="1" xfId="7" applyFont="1" applyFill="1" applyBorder="1" applyAlignment="1">
      <alignment horizontal="center" wrapText="1"/>
    </xf>
    <xf numFmtId="0" fontId="11" fillId="3" borderId="1" xfId="7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9" fillId="0" borderId="0" xfId="7" applyFont="1" applyBorder="1" applyAlignment="1">
      <alignment vertical="top" wrapText="1"/>
    </xf>
    <xf numFmtId="0" fontId="9" fillId="0" borderId="1" xfId="7" applyFont="1" applyBorder="1" applyAlignment="1">
      <alignment horizontal="left" vertical="top" wrapText="1"/>
    </xf>
    <xf numFmtId="164" fontId="9" fillId="3" borderId="1" xfId="7" applyNumberFormat="1" applyFont="1" applyFill="1" applyBorder="1" applyAlignment="1">
      <alignment horizontal="right" vertical="center"/>
    </xf>
    <xf numFmtId="164" fontId="9" fillId="0" borderId="1" xfId="7" applyNumberFormat="1" applyFont="1" applyBorder="1" applyAlignment="1">
      <alignment horizontal="right" vertical="center"/>
    </xf>
    <xf numFmtId="2" fontId="0" fillId="0" borderId="1" xfId="0" applyNumberFormat="1" applyBorder="1"/>
    <xf numFmtId="0" fontId="11" fillId="3" borderId="1" xfId="7" applyFont="1" applyFill="1" applyBorder="1" applyAlignment="1">
      <alignment vertical="top" wrapText="1"/>
    </xf>
    <xf numFmtId="164" fontId="11" fillId="3" borderId="1" xfId="7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/>
    <xf numFmtId="0" fontId="0" fillId="3" borderId="1" xfId="0" applyFill="1" applyBorder="1"/>
    <xf numFmtId="164" fontId="9" fillId="0" borderId="0" xfId="7" applyNumberFormat="1" applyFont="1" applyBorder="1" applyAlignment="1">
      <alignment horizontal="right" vertical="center"/>
    </xf>
    <xf numFmtId="0" fontId="11" fillId="0" borderId="0" xfId="7" applyFont="1" applyFill="1" applyBorder="1" applyAlignment="1">
      <alignment horizontal="center" vertical="top" wrapText="1"/>
    </xf>
    <xf numFmtId="2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2" fontId="5" fillId="0" borderId="0" xfId="0" applyNumberFormat="1" applyFont="1" applyFill="1" applyBorder="1"/>
    <xf numFmtId="0" fontId="0" fillId="7" borderId="2" xfId="0" applyFill="1" applyBorder="1" applyAlignment="1">
      <alignment vertical="center"/>
    </xf>
    <xf numFmtId="165" fontId="9" fillId="7" borderId="1" xfId="0" applyNumberFormat="1" applyFont="1" applyFill="1" applyBorder="1" applyAlignment="1">
      <alignment horizontal="right" vertical="top"/>
    </xf>
    <xf numFmtId="165" fontId="11" fillId="7" borderId="1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5" fontId="9" fillId="7" borderId="3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center"/>
    </xf>
    <xf numFmtId="164" fontId="9" fillId="7" borderId="5" xfId="0" applyNumberFormat="1" applyFont="1" applyFill="1" applyBorder="1" applyAlignment="1">
      <alignment horizontal="right" vertical="top"/>
    </xf>
    <xf numFmtId="0" fontId="9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164" fontId="11" fillId="7" borderId="5" xfId="0" applyNumberFormat="1" applyFont="1" applyFill="1" applyBorder="1" applyAlignment="1">
      <alignment horizontal="right" vertical="top"/>
    </xf>
    <xf numFmtId="0" fontId="15" fillId="0" borderId="1" xfId="0" quotePrefix="1" applyNumberFormat="1" applyFont="1" applyBorder="1"/>
    <xf numFmtId="0" fontId="16" fillId="3" borderId="1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2" fontId="5" fillId="7" borderId="1" xfId="0" applyNumberFormat="1" applyFont="1" applyFill="1" applyBorder="1" applyAlignment="1">
      <alignment horizontal="right" vertical="center" readingOrder="2"/>
    </xf>
    <xf numFmtId="2" fontId="11" fillId="7" borderId="1" xfId="0" applyNumberFormat="1" applyFont="1" applyFill="1" applyBorder="1" applyAlignment="1">
      <alignment horizontal="right" wrapText="1" readingOrder="2"/>
    </xf>
    <xf numFmtId="164" fontId="9" fillId="7" borderId="1" xfId="0" applyNumberFormat="1" applyFont="1" applyFill="1" applyBorder="1" applyAlignment="1">
      <alignment horizontal="right" vertical="top" readingOrder="2"/>
    </xf>
    <xf numFmtId="164" fontId="9" fillId="0" borderId="1" xfId="0" applyNumberFormat="1" applyFont="1" applyBorder="1" applyAlignment="1">
      <alignment horizontal="right" vertical="center" readingOrder="2"/>
    </xf>
    <xf numFmtId="164" fontId="11" fillId="7" borderId="1" xfId="0" applyNumberFormat="1" applyFont="1" applyFill="1" applyBorder="1" applyAlignment="1">
      <alignment horizontal="right" vertical="center" readingOrder="2"/>
    </xf>
    <xf numFmtId="164" fontId="9" fillId="7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wrapText="1" readingOrder="2"/>
    </xf>
    <xf numFmtId="2" fontId="9" fillId="10" borderId="1" xfId="0" applyNumberFormat="1" applyFont="1" applyFill="1" applyBorder="1" applyAlignment="1">
      <alignment horizontal="right" wrapText="1" readingOrder="2"/>
    </xf>
    <xf numFmtId="164" fontId="9" fillId="10" borderId="1" xfId="0" applyNumberFormat="1" applyFont="1" applyFill="1" applyBorder="1" applyAlignment="1">
      <alignment horizontal="right" vertical="center" readingOrder="2"/>
    </xf>
    <xf numFmtId="1" fontId="13" fillId="10" borderId="1" xfId="0" applyNumberFormat="1" applyFont="1" applyFill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2" fontId="11" fillId="7" borderId="1" xfId="0" applyNumberFormat="1" applyFont="1" applyFill="1" applyBorder="1" applyAlignment="1">
      <alignment horizontal="right" vertical="center" wrapText="1" readingOrder="2"/>
    </xf>
    <xf numFmtId="164" fontId="9" fillId="0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vertical="center" wrapText="1" readingOrder="2"/>
    </xf>
    <xf numFmtId="2" fontId="9" fillId="10" borderId="1" xfId="0" applyNumberFormat="1" applyFont="1" applyFill="1" applyBorder="1" applyAlignment="1">
      <alignment horizontal="right" vertical="center" wrapText="1" readingOrder="2"/>
    </xf>
    <xf numFmtId="2" fontId="6" fillId="7" borderId="1" xfId="0" applyNumberFormat="1" applyFont="1" applyFill="1" applyBorder="1" applyAlignment="1">
      <alignment horizontal="right" vertical="center" readingOrder="2"/>
    </xf>
    <xf numFmtId="2" fontId="7" fillId="7" borderId="1" xfId="0" applyNumberFormat="1" applyFont="1" applyFill="1" applyBorder="1" applyAlignment="1">
      <alignment horizontal="right" vertical="center" readingOrder="2"/>
    </xf>
    <xf numFmtId="1" fontId="5" fillId="7" borderId="1" xfId="0" applyNumberFormat="1" applyFont="1" applyFill="1" applyBorder="1" applyAlignment="1">
      <alignment horizontal="right" vertical="center" readingOrder="2"/>
    </xf>
    <xf numFmtId="0" fontId="0" fillId="0" borderId="1" xfId="0" applyBorder="1" applyAlignment="1">
      <alignment wrapText="1"/>
    </xf>
    <xf numFmtId="0" fontId="0" fillId="0" borderId="9" xfId="0" applyFont="1" applyBorder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right" vertical="top"/>
    </xf>
    <xf numFmtId="0" fontId="0" fillId="7" borderId="2" xfId="0" applyFill="1" applyBorder="1" applyAlignment="1">
      <alignment vertical="center" wrapText="1"/>
    </xf>
    <xf numFmtId="0" fontId="4" fillId="0" borderId="1" xfId="12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164" fontId="11" fillId="7" borderId="1" xfId="0" applyNumberFormat="1" applyFont="1" applyFill="1" applyBorder="1" applyAlignment="1">
      <alignment vertical="top" wrapText="1" readingOrder="1"/>
    </xf>
    <xf numFmtId="0" fontId="3" fillId="0" borderId="0" xfId="0" applyFont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 vertical="top"/>
    </xf>
    <xf numFmtId="164" fontId="9" fillId="3" borderId="5" xfId="0" applyNumberFormat="1" applyFont="1" applyFill="1" applyBorder="1" applyAlignment="1">
      <alignment horizontal="right" vertical="top"/>
    </xf>
    <xf numFmtId="0" fontId="9" fillId="0" borderId="1" xfId="11" applyFont="1" applyBorder="1" applyAlignment="1">
      <alignment horizontal="left" vertical="top" wrapText="1"/>
    </xf>
    <xf numFmtId="164" fontId="9" fillId="3" borderId="5" xfId="0" applyNumberFormat="1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right" vertical="center"/>
    </xf>
    <xf numFmtId="164" fontId="9" fillId="3" borderId="3" xfId="0" applyNumberFormat="1" applyFont="1" applyFill="1" applyBorder="1" applyAlignment="1">
      <alignment horizontal="right" vertical="top"/>
    </xf>
    <xf numFmtId="164" fontId="9" fillId="0" borderId="16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0" fillId="0" borderId="16" xfId="0" applyNumberFormat="1" applyBorder="1"/>
    <xf numFmtId="0" fontId="9" fillId="0" borderId="0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0" fontId="12" fillId="3" borderId="1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6" fillId="3" borderId="8" xfId="0" applyFont="1" applyFill="1" applyBorder="1"/>
    <xf numFmtId="0" fontId="12" fillId="0" borderId="1" xfId="0" applyFont="1" applyBorder="1"/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1" fillId="3" borderId="3" xfId="0" applyNumberFormat="1" applyFont="1" applyFill="1" applyBorder="1" applyAlignment="1">
      <alignment horizontal="right" vertical="top"/>
    </xf>
    <xf numFmtId="164" fontId="11" fillId="3" borderId="16" xfId="0" applyNumberFormat="1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8" fontId="9" fillId="3" borderId="3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/>
    </xf>
    <xf numFmtId="168" fontId="11" fillId="3" borderId="1" xfId="0" applyNumberFormat="1" applyFont="1" applyFill="1" applyBorder="1" applyAlignment="1">
      <alignment horizontal="right" vertical="top"/>
    </xf>
    <xf numFmtId="2" fontId="0" fillId="0" borderId="0" xfId="0" applyNumberFormat="1"/>
    <xf numFmtId="168" fontId="9" fillId="8" borderId="3" xfId="0" applyNumberFormat="1" applyFont="1" applyFill="1" applyBorder="1" applyAlignment="1">
      <alignment horizontal="right" vertical="top"/>
    </xf>
    <xf numFmtId="168" fontId="9" fillId="8" borderId="1" xfId="0" applyNumberFormat="1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wrapText="1"/>
    </xf>
    <xf numFmtId="168" fontId="9" fillId="2" borderId="1" xfId="0" applyNumberFormat="1" applyFont="1" applyFill="1" applyBorder="1" applyAlignment="1">
      <alignment horizontal="right" vertical="top"/>
    </xf>
    <xf numFmtId="168" fontId="9" fillId="2" borderId="3" xfId="0" applyNumberFormat="1" applyFont="1" applyFill="1" applyBorder="1" applyAlignment="1">
      <alignment horizontal="right" vertical="top"/>
    </xf>
    <xf numFmtId="164" fontId="9" fillId="3" borderId="1" xfId="0" applyNumberFormat="1" applyFont="1" applyFill="1" applyBorder="1" applyAlignment="1">
      <alignment horizontal="right" vertical="center"/>
    </xf>
    <xf numFmtId="168" fontId="11" fillId="3" borderId="3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center"/>
    </xf>
    <xf numFmtId="0" fontId="18" fillId="0" borderId="0" xfId="0" applyFont="1"/>
    <xf numFmtId="164" fontId="1" fillId="0" borderId="0" xfId="0" applyNumberFormat="1" applyFont="1"/>
    <xf numFmtId="0" fontId="9" fillId="2" borderId="0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right" vertical="top"/>
    </xf>
    <xf numFmtId="0" fontId="5" fillId="9" borderId="0" xfId="0" applyFont="1" applyFill="1" applyBorder="1" applyAlignment="1">
      <alignment vertical="center" wrapText="1"/>
    </xf>
    <xf numFmtId="164" fontId="11" fillId="9" borderId="0" xfId="0" applyNumberFormat="1" applyFont="1" applyFill="1" applyBorder="1" applyAlignment="1">
      <alignment horizontal="right" vertical="top"/>
    </xf>
    <xf numFmtId="168" fontId="11" fillId="8" borderId="0" xfId="0" applyNumberFormat="1" applyFont="1" applyFill="1" applyBorder="1" applyAlignment="1">
      <alignment horizontal="right" vertical="top"/>
    </xf>
    <xf numFmtId="168" fontId="9" fillId="8" borderId="0" xfId="0" applyNumberFormat="1" applyFont="1" applyFill="1" applyBorder="1" applyAlignment="1">
      <alignment horizontal="right" vertical="top"/>
    </xf>
    <xf numFmtId="0" fontId="0" fillId="8" borderId="0" xfId="0" applyFill="1" applyBorder="1"/>
    <xf numFmtId="168" fontId="0" fillId="8" borderId="0" xfId="0" applyNumberFormat="1" applyFill="1" applyBorder="1"/>
    <xf numFmtId="168" fontId="9" fillId="3" borderId="17" xfId="0" applyNumberFormat="1" applyFont="1" applyFill="1" applyBorder="1" applyAlignment="1">
      <alignment horizontal="right" vertical="center"/>
    </xf>
    <xf numFmtId="168" fontId="11" fillId="3" borderId="17" xfId="0" applyNumberFormat="1" applyFont="1" applyFill="1" applyBorder="1" applyAlignment="1">
      <alignment horizontal="right" vertical="center"/>
    </xf>
    <xf numFmtId="168" fontId="9" fillId="8" borderId="17" xfId="0" applyNumberFormat="1" applyFont="1" applyFill="1" applyBorder="1" applyAlignment="1">
      <alignment horizontal="right" vertical="center"/>
    </xf>
    <xf numFmtId="168" fontId="9" fillId="8" borderId="1" xfId="0" applyNumberFormat="1" applyFont="1" applyFill="1" applyBorder="1" applyAlignment="1">
      <alignment horizontal="right" vertical="center"/>
    </xf>
    <xf numFmtId="0" fontId="13" fillId="0" borderId="0" xfId="17"/>
    <xf numFmtId="0" fontId="3" fillId="0" borderId="0" xfId="17" applyFont="1" applyBorder="1" applyAlignment="1">
      <alignment vertical="center" wrapText="1"/>
    </xf>
    <xf numFmtId="164" fontId="9" fillId="12" borderId="1" xfId="17" applyNumberFormat="1" applyFont="1" applyFill="1" applyBorder="1" applyAlignment="1">
      <alignment horizontal="right" vertical="center"/>
    </xf>
    <xf numFmtId="168" fontId="9" fillId="7" borderId="1" xfId="0" applyNumberFormat="1" applyFont="1" applyFill="1" applyBorder="1" applyAlignment="1">
      <alignment horizontal="right" vertical="center"/>
    </xf>
    <xf numFmtId="164" fontId="9" fillId="0" borderId="1" xfId="17" applyNumberFormat="1" applyFont="1" applyBorder="1" applyAlignment="1">
      <alignment horizontal="right" vertical="center"/>
    </xf>
    <xf numFmtId="0" fontId="11" fillId="12" borderId="1" xfId="17" applyFont="1" applyFill="1" applyBorder="1" applyAlignment="1">
      <alignment vertical="top" wrapText="1"/>
    </xf>
    <xf numFmtId="164" fontId="11" fillId="12" borderId="1" xfId="17" applyNumberFormat="1" applyFont="1" applyFill="1" applyBorder="1" applyAlignment="1">
      <alignment horizontal="right" vertical="center"/>
    </xf>
    <xf numFmtId="164" fontId="9" fillId="8" borderId="0" xfId="17" applyNumberFormat="1" applyFont="1" applyFill="1" applyBorder="1" applyAlignment="1">
      <alignment horizontal="right" vertical="center"/>
    </xf>
    <xf numFmtId="0" fontId="13" fillId="0" borderId="0" xfId="18"/>
    <xf numFmtId="0" fontId="6" fillId="7" borderId="1" xfId="0" applyFont="1" applyFill="1" applyBorder="1" applyAlignment="1">
      <alignment horizontal="center" vertical="center" wrapText="1"/>
    </xf>
    <xf numFmtId="0" fontId="9" fillId="12" borderId="1" xfId="18" applyFont="1" applyFill="1" applyBorder="1" applyAlignment="1">
      <alignment horizontal="center" wrapText="1"/>
    </xf>
    <xf numFmtId="164" fontId="9" fillId="0" borderId="1" xfId="18" applyNumberFormat="1" applyFont="1" applyBorder="1" applyAlignment="1">
      <alignment horizontal="right" vertical="center"/>
    </xf>
    <xf numFmtId="164" fontId="11" fillId="12" borderId="1" xfId="18" applyNumberFormat="1" applyFont="1" applyFill="1" applyBorder="1" applyAlignment="1">
      <alignment horizontal="right" vertical="center"/>
    </xf>
    <xf numFmtId="164" fontId="19" fillId="7" borderId="1" xfId="0" applyNumberFormat="1" applyFont="1" applyFill="1" applyBorder="1" applyAlignment="1">
      <alignment vertical="top" wrapText="1" readingOrder="1"/>
    </xf>
    <xf numFmtId="0" fontId="15" fillId="11" borderId="1" xfId="0" applyFont="1" applyFill="1" applyBorder="1" applyAlignment="1">
      <alignment vertical="center" wrapText="1"/>
    </xf>
    <xf numFmtId="0" fontId="9" fillId="12" borderId="1" xfId="10" applyFont="1" applyFill="1" applyBorder="1" applyAlignment="1">
      <alignment horizontal="center" vertical="center" wrapText="1"/>
    </xf>
    <xf numFmtId="0" fontId="9" fillId="12" borderId="1" xfId="10" applyFont="1" applyFill="1" applyBorder="1" applyAlignment="1">
      <alignment horizontal="center" wrapText="1"/>
    </xf>
    <xf numFmtId="164" fontId="9" fillId="0" borderId="1" xfId="10" applyNumberFormat="1" applyFont="1" applyBorder="1" applyAlignment="1">
      <alignment horizontal="right" vertical="center"/>
    </xf>
    <xf numFmtId="0" fontId="5" fillId="0" borderId="0" xfId="0" applyFont="1" applyAlignment="1"/>
    <xf numFmtId="0" fontId="4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167" fontId="11" fillId="3" borderId="1" xfId="0" applyNumberFormat="1" applyFont="1" applyFill="1" applyBorder="1" applyAlignment="1">
      <alignment horizontal="right" vertical="top" wrapText="1"/>
    </xf>
    <xf numFmtId="0" fontId="9" fillId="12" borderId="1" xfId="19" applyFont="1" applyFill="1" applyBorder="1" applyAlignment="1">
      <alignment horizontal="center" wrapText="1"/>
    </xf>
    <xf numFmtId="0" fontId="9" fillId="0" borderId="1" xfId="19" applyFont="1" applyBorder="1" applyAlignment="1">
      <alignment horizontal="left" vertical="top" wrapText="1"/>
    </xf>
    <xf numFmtId="164" fontId="9" fillId="0" borderId="1" xfId="19" applyNumberFormat="1" applyFont="1" applyBorder="1" applyAlignment="1">
      <alignment horizontal="right" vertical="center"/>
    </xf>
    <xf numFmtId="0" fontId="11" fillId="12" borderId="1" xfId="19" applyFont="1" applyFill="1" applyBorder="1" applyAlignment="1">
      <alignment vertical="top" wrapText="1"/>
    </xf>
    <xf numFmtId="164" fontId="11" fillId="12" borderId="1" xfId="19" applyNumberFormat="1" applyFont="1" applyFill="1" applyBorder="1" applyAlignment="1">
      <alignment horizontal="right" vertical="center"/>
    </xf>
    <xf numFmtId="0" fontId="11" fillId="12" borderId="1" xfId="20" applyFont="1" applyFill="1" applyBorder="1" applyAlignment="1">
      <alignment vertical="top" wrapText="1"/>
    </xf>
    <xf numFmtId="0" fontId="9" fillId="12" borderId="1" xfId="14" applyFont="1" applyFill="1" applyBorder="1" applyAlignment="1">
      <alignment wrapText="1"/>
    </xf>
    <xf numFmtId="0" fontId="9" fillId="12" borderId="1" xfId="14" applyFont="1" applyFill="1" applyBorder="1" applyAlignment="1">
      <alignment horizontal="center" wrapText="1"/>
    </xf>
    <xf numFmtId="0" fontId="9" fillId="0" borderId="1" xfId="14" applyFont="1" applyBorder="1" applyAlignment="1">
      <alignment horizontal="left" vertical="top" wrapText="1"/>
    </xf>
    <xf numFmtId="164" fontId="9" fillId="12" borderId="1" xfId="14" applyNumberFormat="1" applyFont="1" applyFill="1" applyBorder="1" applyAlignment="1">
      <alignment horizontal="right" vertical="center"/>
    </xf>
    <xf numFmtId="2" fontId="9" fillId="12" borderId="1" xfId="14" applyNumberFormat="1" applyFont="1" applyFill="1" applyBorder="1" applyAlignment="1">
      <alignment horizontal="right" wrapText="1"/>
    </xf>
    <xf numFmtId="164" fontId="9" fillId="0" borderId="1" xfId="14" applyNumberFormat="1" applyFont="1" applyBorder="1" applyAlignment="1">
      <alignment horizontal="right" vertical="center"/>
    </xf>
    <xf numFmtId="0" fontId="11" fillId="12" borderId="1" xfId="14" applyFont="1" applyFill="1" applyBorder="1" applyAlignment="1">
      <alignment vertical="top" wrapText="1"/>
    </xf>
    <xf numFmtId="2" fontId="11" fillId="12" borderId="1" xfId="14" applyNumberFormat="1" applyFont="1" applyFill="1" applyBorder="1" applyAlignment="1">
      <alignment horizontal="right" wrapText="1"/>
    </xf>
    <xf numFmtId="0" fontId="11" fillId="1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 vertical="center" readingOrder="2"/>
    </xf>
    <xf numFmtId="164" fontId="9" fillId="7" borderId="5" xfId="0" applyNumberFormat="1" applyFont="1" applyFill="1" applyBorder="1" applyAlignment="1">
      <alignment horizontal="right" vertical="center"/>
    </xf>
    <xf numFmtId="164" fontId="11" fillId="7" borderId="5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vertical="center" wrapText="1" readingOrder="1"/>
    </xf>
    <xf numFmtId="0" fontId="0" fillId="8" borderId="0" xfId="0" applyFill="1"/>
    <xf numFmtId="0" fontId="9" fillId="0" borderId="7" xfId="8" applyFont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164" fontId="11" fillId="12" borderId="1" xfId="10" applyNumberFormat="1" applyFont="1" applyFill="1" applyBorder="1" applyAlignment="1">
      <alignment horizontal="right" vertical="center"/>
    </xf>
    <xf numFmtId="0" fontId="9" fillId="12" borderId="1" xfId="21" applyFont="1" applyFill="1" applyBorder="1" applyAlignment="1">
      <alignment horizontal="center" wrapText="1"/>
    </xf>
    <xf numFmtId="164" fontId="4" fillId="12" borderId="1" xfId="21" applyNumberFormat="1" applyFont="1" applyFill="1" applyBorder="1" applyAlignment="1">
      <alignment horizontal="right" vertical="center"/>
    </xf>
    <xf numFmtId="164" fontId="4" fillId="0" borderId="1" xfId="21" applyNumberFormat="1" applyFont="1" applyBorder="1" applyAlignment="1">
      <alignment horizontal="right" vertical="center"/>
    </xf>
    <xf numFmtId="0" fontId="9" fillId="12" borderId="5" xfId="21" applyFont="1" applyFill="1" applyBorder="1" applyAlignment="1">
      <alignment wrapText="1"/>
    </xf>
    <xf numFmtId="0" fontId="11" fillId="7" borderId="3" xfId="0" applyFont="1" applyFill="1" applyBorder="1" applyAlignment="1">
      <alignment horizontal="left" vertical="center" wrapText="1"/>
    </xf>
    <xf numFmtId="164" fontId="11" fillId="7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>
      <alignment vertical="center"/>
    </xf>
    <xf numFmtId="0" fontId="11" fillId="12" borderId="5" xfId="21" applyFont="1" applyFill="1" applyBorder="1" applyAlignment="1">
      <alignment vertical="top" wrapText="1"/>
    </xf>
    <xf numFmtId="164" fontId="11" fillId="12" borderId="1" xfId="21" applyNumberFormat="1" applyFont="1" applyFill="1" applyBorder="1" applyAlignment="1">
      <alignment horizontal="right" vertical="center"/>
    </xf>
    <xf numFmtId="164" fontId="9" fillId="0" borderId="0" xfId="5" applyNumberFormat="1" applyFont="1" applyBorder="1" applyAlignment="1">
      <alignment horizontal="right" vertical="center"/>
    </xf>
    <xf numFmtId="164" fontId="0" fillId="0" borderId="1" xfId="0" applyNumberFormat="1" applyBorder="1"/>
    <xf numFmtId="0" fontId="4" fillId="0" borderId="1" xfId="23" applyFont="1" applyBorder="1" applyAlignment="1">
      <alignment horizontal="left" vertical="top" wrapText="1"/>
    </xf>
    <xf numFmtId="164" fontId="4" fillId="0" borderId="1" xfId="23" applyNumberFormat="1" applyFont="1" applyBorder="1" applyAlignment="1">
      <alignment horizontal="right" vertical="center"/>
    </xf>
    <xf numFmtId="164" fontId="4" fillId="12" borderId="1" xfId="23" applyNumberFormat="1" applyFont="1" applyFill="1" applyBorder="1" applyAlignment="1">
      <alignment horizontal="right" vertical="center"/>
    </xf>
    <xf numFmtId="0" fontId="11" fillId="12" borderId="1" xfId="23" applyFont="1" applyFill="1" applyBorder="1" applyAlignment="1">
      <alignment horizontal="left" vertical="top" wrapText="1"/>
    </xf>
    <xf numFmtId="164" fontId="11" fillId="12" borderId="1" xfId="23" applyNumberFormat="1" applyFont="1" applyFill="1" applyBorder="1" applyAlignment="1">
      <alignment horizontal="right" vertical="center"/>
    </xf>
    <xf numFmtId="169" fontId="0" fillId="12" borderId="1" xfId="22" applyNumberFormat="1" applyFont="1" applyFill="1" applyBorder="1"/>
    <xf numFmtId="0" fontId="11" fillId="12" borderId="1" xfId="23" applyFont="1" applyFill="1" applyBorder="1" applyAlignment="1">
      <alignment vertical="top" wrapText="1"/>
    </xf>
    <xf numFmtId="0" fontId="5" fillId="3" borderId="1" xfId="0" applyFont="1" applyFill="1" applyBorder="1"/>
    <xf numFmtId="0" fontId="0" fillId="14" borderId="0" xfId="0" applyFill="1"/>
    <xf numFmtId="164" fontId="11" fillId="0" borderId="0" xfId="1" applyNumberFormat="1" applyFont="1" applyFill="1" applyBorder="1" applyAlignment="1">
      <alignment horizontal="right" vertical="center"/>
    </xf>
    <xf numFmtId="0" fontId="5" fillId="14" borderId="0" xfId="0" applyFont="1" applyFill="1"/>
    <xf numFmtId="164" fontId="0" fillId="0" borderId="0" xfId="0" applyNumberFormat="1" applyFill="1" applyProtection="1">
      <protection locked="0"/>
    </xf>
    <xf numFmtId="0" fontId="11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9" fillId="0" borderId="0" xfId="8" applyFont="1" applyBorder="1" applyAlignment="1">
      <alignment horizontal="left" vertical="top" wrapText="1"/>
    </xf>
    <xf numFmtId="0" fontId="24" fillId="0" borderId="0" xfId="0" applyFont="1"/>
    <xf numFmtId="0" fontId="22" fillId="0" borderId="0" xfId="25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9" fillId="0" borderId="1" xfId="21" applyFont="1" applyBorder="1" applyAlignment="1">
      <alignment horizontal="left" vertical="top" wrapText="1"/>
    </xf>
    <xf numFmtId="0" fontId="4" fillId="0" borderId="1" xfId="16" applyFont="1" applyBorder="1" applyAlignment="1">
      <alignment horizontal="left" vertical="top" wrapText="1"/>
    </xf>
    <xf numFmtId="2" fontId="4" fillId="12" borderId="1" xfId="21" applyNumberFormat="1" applyFont="1" applyFill="1" applyBorder="1" applyAlignment="1">
      <alignment horizontal="right" vertical="center"/>
    </xf>
    <xf numFmtId="2" fontId="11" fillId="12" borderId="1" xfId="21" applyNumberFormat="1" applyFont="1" applyFill="1" applyBorder="1" applyAlignment="1">
      <alignment horizontal="right" vertical="center"/>
    </xf>
    <xf numFmtId="0" fontId="9" fillId="14" borderId="0" xfId="7" applyFont="1" applyFill="1" applyBorder="1" applyAlignment="1">
      <alignment wrapText="1"/>
    </xf>
    <xf numFmtId="0" fontId="22" fillId="0" borderId="0" xfId="26" applyFont="1" applyBorder="1" applyAlignment="1">
      <alignment horizontal="left" vertical="top"/>
    </xf>
    <xf numFmtId="0" fontId="8" fillId="0" borderId="1" xfId="3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right" vertical="center" readingOrder="2"/>
    </xf>
    <xf numFmtId="0" fontId="4" fillId="0" borderId="1" xfId="9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7" fillId="0" borderId="1" xfId="0" applyFont="1" applyBorder="1"/>
    <xf numFmtId="0" fontId="7" fillId="0" borderId="3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right" vertical="center" readingOrder="2"/>
    </xf>
    <xf numFmtId="2" fontId="2" fillId="0" borderId="1" xfId="0" applyNumberFormat="1" applyFont="1" applyFill="1" applyBorder="1" applyAlignment="1">
      <alignment horizontal="right" vertical="center" readingOrder="2"/>
    </xf>
    <xf numFmtId="2" fontId="4" fillId="0" borderId="1" xfId="0" applyNumberFormat="1" applyFont="1" applyFill="1" applyBorder="1" applyAlignment="1">
      <alignment horizontal="right" vertical="center" wrapText="1" readingOrder="2"/>
    </xf>
    <xf numFmtId="168" fontId="11" fillId="7" borderId="1" xfId="0" applyNumberFormat="1" applyFont="1" applyFill="1" applyBorder="1" applyAlignment="1">
      <alignment horizontal="right" vertical="center" readingOrder="2"/>
    </xf>
    <xf numFmtId="2" fontId="4" fillId="10" borderId="1" xfId="0" applyNumberFormat="1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right" vertical="center" readingOrder="2"/>
    </xf>
    <xf numFmtId="2" fontId="9" fillId="0" borderId="0" xfId="0" applyNumberFormat="1" applyFont="1" applyFill="1" applyBorder="1" applyAlignment="1">
      <alignment horizontal="right" wrapText="1" readingOrder="2"/>
    </xf>
    <xf numFmtId="2" fontId="11" fillId="0" borderId="0" xfId="0" applyNumberFormat="1" applyFont="1" applyFill="1" applyBorder="1" applyAlignment="1">
      <alignment horizontal="right" wrapText="1" readingOrder="2"/>
    </xf>
    <xf numFmtId="2" fontId="9" fillId="0" borderId="0" xfId="0" applyNumberFormat="1" applyFont="1" applyFill="1" applyBorder="1" applyAlignment="1">
      <alignment horizontal="right" vertical="center" wrapText="1" readingOrder="2"/>
    </xf>
    <xf numFmtId="2" fontId="4" fillId="0" borderId="0" xfId="0" applyNumberFormat="1" applyFont="1" applyFill="1" applyBorder="1" applyAlignment="1">
      <alignment horizontal="right" vertical="center" wrapText="1" readingOrder="2"/>
    </xf>
    <xf numFmtId="2" fontId="11" fillId="0" borderId="0" xfId="0" applyNumberFormat="1" applyFont="1" applyFill="1" applyBorder="1" applyAlignment="1">
      <alignment horizontal="right" vertical="center" wrapText="1" readingOrder="2"/>
    </xf>
    <xf numFmtId="168" fontId="11" fillId="0" borderId="0" xfId="0" applyNumberFormat="1" applyFont="1" applyFill="1" applyBorder="1" applyAlignment="1">
      <alignment horizontal="right" vertical="center" readingOrder="2"/>
    </xf>
    <xf numFmtId="165" fontId="9" fillId="7" borderId="5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top"/>
    </xf>
    <xf numFmtId="0" fontId="0" fillId="0" borderId="9" xfId="0" applyFont="1" applyBorder="1" applyAlignment="1">
      <alignment vertical="center" wrapText="1"/>
    </xf>
    <xf numFmtId="0" fontId="4" fillId="0" borderId="1" xfId="28" applyFont="1" applyBorder="1" applyAlignment="1">
      <alignment horizontal="left" vertical="top" wrapText="1"/>
    </xf>
    <xf numFmtId="164" fontId="4" fillId="12" borderId="1" xfId="28" applyNumberFormat="1" applyFont="1" applyFill="1" applyBorder="1" applyAlignment="1">
      <alignment horizontal="right" vertical="center"/>
    </xf>
    <xf numFmtId="168" fontId="4" fillId="12" borderId="1" xfId="28" applyNumberFormat="1" applyFont="1" applyFill="1" applyBorder="1" applyAlignment="1">
      <alignment horizontal="right" vertical="center"/>
    </xf>
    <xf numFmtId="168" fontId="11" fillId="12" borderId="1" xfId="28" applyNumberFormat="1" applyFont="1" applyFill="1" applyBorder="1" applyAlignment="1">
      <alignment horizontal="right" vertical="center"/>
    </xf>
    <xf numFmtId="164" fontId="11" fillId="12" borderId="1" xfId="28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/>
    </xf>
    <xf numFmtId="165" fontId="11" fillId="7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top"/>
    </xf>
    <xf numFmtId="0" fontId="9" fillId="0" borderId="0" xfId="0" applyFont="1" applyFill="1" applyBorder="1" applyAlignment="1">
      <alignment horizontal="center" wrapText="1"/>
    </xf>
    <xf numFmtId="164" fontId="0" fillId="12" borderId="1" xfId="0" applyNumberFormat="1" applyFill="1" applyBorder="1"/>
    <xf numFmtId="164" fontId="4" fillId="0" borderId="1" xfId="29" applyNumberFormat="1" applyFont="1" applyBorder="1" applyAlignment="1">
      <alignment horizontal="right" vertical="center"/>
    </xf>
    <xf numFmtId="164" fontId="4" fillId="0" borderId="0" xfId="29" applyNumberFormat="1" applyFont="1" applyBorder="1" applyAlignment="1">
      <alignment horizontal="right" vertical="center"/>
    </xf>
    <xf numFmtId="0" fontId="4" fillId="0" borderId="0" xfId="29" applyFont="1" applyBorder="1" applyAlignment="1">
      <alignment vertical="top" wrapText="1"/>
    </xf>
    <xf numFmtId="164" fontId="1" fillId="12" borderId="1" xfId="0" applyNumberFormat="1" applyFont="1" applyFill="1" applyBorder="1"/>
    <xf numFmtId="0" fontId="2" fillId="0" borderId="0" xfId="30"/>
    <xf numFmtId="0" fontId="2" fillId="0" borderId="0" xfId="30" applyBorder="1"/>
    <xf numFmtId="0" fontId="4" fillId="0" borderId="0" xfId="30" applyFont="1" applyBorder="1" applyAlignment="1">
      <alignment wrapText="1"/>
    </xf>
    <xf numFmtId="0" fontId="4" fillId="0" borderId="0" xfId="30" applyFont="1" applyBorder="1" applyAlignment="1">
      <alignment horizontal="center" wrapText="1"/>
    </xf>
    <xf numFmtId="0" fontId="4" fillId="0" borderId="0" xfId="6" applyFont="1" applyBorder="1" applyAlignment="1">
      <alignment horizontal="center" wrapText="1"/>
    </xf>
    <xf numFmtId="0" fontId="4" fillId="0" borderId="0" xfId="30" applyFont="1" applyBorder="1" applyAlignment="1">
      <alignment vertical="top" wrapText="1"/>
    </xf>
    <xf numFmtId="0" fontId="4" fillId="0" borderId="0" xfId="30" applyFont="1" applyBorder="1" applyAlignment="1">
      <alignment horizontal="left" vertical="top" wrapText="1"/>
    </xf>
    <xf numFmtId="164" fontId="4" fillId="0" borderId="0" xfId="3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top"/>
    </xf>
    <xf numFmtId="168" fontId="11" fillId="0" borderId="0" xfId="0" applyNumberFormat="1" applyFont="1" applyFill="1" applyBorder="1" applyAlignment="1">
      <alignment horizontal="right" vertical="top"/>
    </xf>
    <xf numFmtId="168" fontId="9" fillId="12" borderId="3" xfId="0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horizontal="right" vertical="center"/>
    </xf>
    <xf numFmtId="0" fontId="14" fillId="14" borderId="0" xfId="0" applyFont="1" applyFill="1"/>
    <xf numFmtId="2" fontId="11" fillId="3" borderId="1" xfId="0" applyNumberFormat="1" applyFont="1" applyFill="1" applyBorder="1" applyAlignment="1">
      <alignment horizontal="right" vertical="top"/>
    </xf>
    <xf numFmtId="2" fontId="9" fillId="3" borderId="1" xfId="0" applyNumberFormat="1" applyFont="1" applyFill="1" applyBorder="1" applyAlignment="1">
      <alignment horizontal="right" vertical="center"/>
    </xf>
    <xf numFmtId="168" fontId="9" fillId="2" borderId="1" xfId="0" applyNumberFormat="1" applyFont="1" applyFill="1" applyBorder="1" applyAlignment="1">
      <alignment horizontal="right" vertical="center"/>
    </xf>
    <xf numFmtId="0" fontId="13" fillId="14" borderId="0" xfId="0" applyFont="1" applyFill="1"/>
    <xf numFmtId="0" fontId="5" fillId="0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168" fontId="11" fillId="12" borderId="17" xfId="0" applyNumberFormat="1" applyFont="1" applyFill="1" applyBorder="1" applyAlignment="1">
      <alignment horizontal="right" vertical="center"/>
    </xf>
    <xf numFmtId="168" fontId="11" fillId="12" borderId="1" xfId="0" applyNumberFormat="1" applyFont="1" applyFill="1" applyBorder="1" applyAlignment="1">
      <alignment horizontal="right" vertical="center"/>
    </xf>
    <xf numFmtId="0" fontId="4" fillId="0" borderId="0" xfId="32" applyFont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5" fillId="12" borderId="1" xfId="0" applyFont="1" applyFill="1" applyBorder="1" applyAlignment="1">
      <alignment vertical="center"/>
    </xf>
    <xf numFmtId="164" fontId="0" fillId="0" borderId="0" xfId="0" applyNumberFormat="1" applyBorder="1"/>
    <xf numFmtId="0" fontId="2" fillId="0" borderId="0" xfId="33"/>
    <xf numFmtId="0" fontId="20" fillId="0" borderId="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8" fontId="11" fillId="7" borderId="1" xfId="0" applyNumberFormat="1" applyFont="1" applyFill="1" applyBorder="1" applyAlignment="1">
      <alignment horizontal="right" vertical="center"/>
    </xf>
    <xf numFmtId="0" fontId="9" fillId="0" borderId="0" xfId="18" applyFont="1" applyFill="1" applyBorder="1" applyAlignment="1">
      <alignment horizontal="center" wrapText="1"/>
    </xf>
    <xf numFmtId="164" fontId="9" fillId="0" borderId="0" xfId="18" applyNumberFormat="1" applyFont="1" applyFill="1" applyBorder="1" applyAlignment="1">
      <alignment horizontal="right" vertical="center"/>
    </xf>
    <xf numFmtId="164" fontId="11" fillId="0" borderId="0" xfId="18" applyNumberFormat="1" applyFont="1" applyFill="1" applyBorder="1" applyAlignment="1">
      <alignment horizontal="right" vertical="center"/>
    </xf>
    <xf numFmtId="164" fontId="9" fillId="12" borderId="5" xfId="18" applyNumberFormat="1" applyFont="1" applyFill="1" applyBorder="1" applyAlignment="1">
      <alignment horizontal="right" vertical="center"/>
    </xf>
    <xf numFmtId="164" fontId="11" fillId="12" borderId="5" xfId="18" applyNumberFormat="1" applyFont="1" applyFill="1" applyBorder="1" applyAlignment="1">
      <alignment horizontal="right" vertical="center"/>
    </xf>
    <xf numFmtId="0" fontId="9" fillId="14" borderId="0" xfId="18" applyFont="1" applyFill="1"/>
    <xf numFmtId="0" fontId="9" fillId="12" borderId="3" xfId="10" applyFont="1" applyFill="1" applyBorder="1" applyAlignment="1">
      <alignment horizontal="center" wrapText="1"/>
    </xf>
    <xf numFmtId="164" fontId="9" fillId="0" borderId="3" xfId="10" applyNumberFormat="1" applyFont="1" applyBorder="1" applyAlignment="1">
      <alignment horizontal="right" vertical="center"/>
    </xf>
    <xf numFmtId="164" fontId="11" fillId="12" borderId="3" xfId="10" applyNumberFormat="1" applyFont="1" applyFill="1" applyBorder="1" applyAlignment="1">
      <alignment horizontal="right" vertical="center"/>
    </xf>
    <xf numFmtId="0" fontId="9" fillId="0" borderId="19" xfId="10" applyFont="1" applyFill="1" applyBorder="1" applyAlignment="1">
      <alignment horizontal="center" wrapText="1"/>
    </xf>
    <xf numFmtId="164" fontId="9" fillId="0" borderId="19" xfId="10" applyNumberFormat="1" applyFont="1" applyFill="1" applyBorder="1" applyAlignment="1">
      <alignment horizontal="right" vertical="center"/>
    </xf>
    <xf numFmtId="0" fontId="0" fillId="0" borderId="19" xfId="0" applyFill="1" applyBorder="1"/>
    <xf numFmtId="164" fontId="11" fillId="0" borderId="19" xfId="10" applyNumberFormat="1" applyFont="1" applyFill="1" applyBorder="1" applyAlignment="1">
      <alignment horizontal="right" vertical="center"/>
    </xf>
    <xf numFmtId="164" fontId="9" fillId="12" borderId="5" xfId="10" applyNumberFormat="1" applyFont="1" applyFill="1" applyBorder="1" applyAlignment="1">
      <alignment horizontal="right" vertical="center"/>
    </xf>
    <xf numFmtId="0" fontId="0" fillId="12" borderId="5" xfId="0" applyFill="1" applyBorder="1"/>
    <xf numFmtId="164" fontId="11" fillId="12" borderId="5" xfId="10" applyNumberFormat="1" applyFont="1" applyFill="1" applyBorder="1" applyAlignment="1">
      <alignment horizontal="right" vertical="center"/>
    </xf>
    <xf numFmtId="0" fontId="4" fillId="0" borderId="1" xfId="35" applyFont="1" applyBorder="1" applyAlignment="1">
      <alignment horizontal="left" vertical="top" wrapText="1"/>
    </xf>
    <xf numFmtId="0" fontId="11" fillId="12" borderId="1" xfId="35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right" vertical="center"/>
    </xf>
    <xf numFmtId="0" fontId="13" fillId="7" borderId="2" xfId="0" applyFont="1" applyFill="1" applyBorder="1" applyAlignment="1">
      <alignment vertical="center" wrapText="1"/>
    </xf>
    <xf numFmtId="0" fontId="4" fillId="0" borderId="1" xfId="36" applyFont="1" applyBorder="1" applyAlignment="1">
      <alignment horizontal="left" vertical="top" wrapText="1"/>
    </xf>
    <xf numFmtId="164" fontId="9" fillId="12" borderId="5" xfId="19" applyNumberFormat="1" applyFont="1" applyFill="1" applyBorder="1" applyAlignment="1">
      <alignment horizontal="right" vertical="center"/>
    </xf>
    <xf numFmtId="164" fontId="11" fillId="12" borderId="5" xfId="19" applyNumberFormat="1" applyFont="1" applyFill="1" applyBorder="1" applyAlignment="1">
      <alignment horizontal="right" vertical="center"/>
    </xf>
    <xf numFmtId="0" fontId="9" fillId="12" borderId="2" xfId="19" applyFont="1" applyFill="1" applyBorder="1" applyAlignment="1">
      <alignment wrapText="1"/>
    </xf>
    <xf numFmtId="0" fontId="4" fillId="0" borderId="1" xfId="37" applyFont="1" applyBorder="1" applyAlignment="1">
      <alignment horizontal="left" vertical="top" wrapText="1"/>
    </xf>
    <xf numFmtId="0" fontId="21" fillId="0" borderId="0" xfId="38"/>
    <xf numFmtId="164" fontId="22" fillId="0" borderId="1" xfId="38" applyNumberFormat="1" applyFont="1" applyBorder="1" applyAlignment="1">
      <alignment horizontal="right" vertical="center"/>
    </xf>
    <xf numFmtId="164" fontId="22" fillId="12" borderId="1" xfId="38" applyNumberFormat="1" applyFont="1" applyFill="1" applyBorder="1" applyAlignment="1">
      <alignment horizontal="right" vertical="center"/>
    </xf>
    <xf numFmtId="164" fontId="11" fillId="12" borderId="1" xfId="38" applyNumberFormat="1" applyFont="1" applyFill="1" applyBorder="1" applyAlignment="1">
      <alignment horizontal="right" vertical="center"/>
    </xf>
    <xf numFmtId="0" fontId="22" fillId="12" borderId="1" xfId="38" applyFont="1" applyFill="1" applyBorder="1" applyAlignment="1">
      <alignment wrapText="1"/>
    </xf>
    <xf numFmtId="0" fontId="4" fillId="12" borderId="1" xfId="38" applyFont="1" applyFill="1" applyBorder="1" applyAlignment="1">
      <alignment horizontal="center" vertical="center" wrapText="1"/>
    </xf>
    <xf numFmtId="0" fontId="22" fillId="12" borderId="1" xfId="38" applyFont="1" applyFill="1" applyBorder="1" applyAlignment="1">
      <alignment horizontal="center" wrapText="1"/>
    </xf>
    <xf numFmtId="0" fontId="22" fillId="0" borderId="1" xfId="38" applyFont="1" applyBorder="1" applyAlignment="1">
      <alignment horizontal="left" vertical="top" wrapText="1"/>
    </xf>
    <xf numFmtId="0" fontId="5" fillId="9" borderId="0" xfId="0" applyFont="1" applyFill="1" applyBorder="1" applyAlignment="1">
      <alignment vertical="center"/>
    </xf>
    <xf numFmtId="164" fontId="11" fillId="12" borderId="1" xfId="39" applyNumberFormat="1" applyFont="1" applyFill="1" applyBorder="1" applyAlignment="1">
      <alignment horizontal="right" vertical="center"/>
    </xf>
    <xf numFmtId="0" fontId="11" fillId="4" borderId="1" xfId="3" applyFont="1" applyFill="1" applyBorder="1" applyAlignment="1">
      <alignment horizontal="right" vertical="center" wrapText="1"/>
    </xf>
    <xf numFmtId="0" fontId="4" fillId="0" borderId="0" xfId="24" applyFont="1" applyFill="1" applyBorder="1"/>
    <xf numFmtId="0" fontId="2" fillId="0" borderId="0" xfId="24" applyFill="1" applyBorder="1"/>
    <xf numFmtId="0" fontId="4" fillId="0" borderId="0" xfId="24" applyFont="1" applyFill="1" applyBorder="1" applyAlignment="1">
      <alignment wrapText="1"/>
    </xf>
    <xf numFmtId="0" fontId="4" fillId="0" borderId="0" xfId="24" applyFont="1" applyFill="1" applyBorder="1" applyAlignment="1">
      <alignment horizontal="center" wrapText="1"/>
    </xf>
    <xf numFmtId="0" fontId="4" fillId="0" borderId="0" xfId="24" applyFont="1" applyFill="1" applyBorder="1" applyAlignment="1">
      <alignment vertical="top" wrapText="1"/>
    </xf>
    <xf numFmtId="0" fontId="4" fillId="0" borderId="0" xfId="24" applyFont="1" applyFill="1" applyBorder="1" applyAlignment="1">
      <alignment horizontal="left" vertical="top" wrapText="1"/>
    </xf>
    <xf numFmtId="164" fontId="4" fillId="0" borderId="0" xfId="24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wrapText="1"/>
    </xf>
    <xf numFmtId="0" fontId="3" fillId="0" borderId="0" xfId="30" applyFont="1" applyBorder="1" applyAlignment="1">
      <alignment horizontal="center" vertical="center" wrapText="1"/>
    </xf>
    <xf numFmtId="0" fontId="4" fillId="0" borderId="0" xfId="29" applyFont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2" fillId="0" borderId="0" xfId="1" applyFill="1" applyBorder="1"/>
    <xf numFmtId="0" fontId="0" fillId="0" borderId="0" xfId="0" applyFill="1" applyBorder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top" wrapText="1"/>
    </xf>
    <xf numFmtId="0" fontId="1" fillId="14" borderId="0" xfId="0" applyFont="1" applyFill="1"/>
    <xf numFmtId="0" fontId="23" fillId="8" borderId="0" xfId="0" applyFont="1" applyFill="1"/>
    <xf numFmtId="0" fontId="4" fillId="0" borderId="0" xfId="24" applyFont="1" applyBorder="1" applyAlignment="1">
      <alignment horizontal="left" vertical="top" wrapText="1"/>
    </xf>
    <xf numFmtId="164" fontId="4" fillId="0" borderId="0" xfId="24" applyNumberFormat="1" applyFont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24" applyFont="1" applyFill="1" applyBorder="1" applyAlignment="1">
      <alignment vertical="center" wrapText="1"/>
    </xf>
    <xf numFmtId="169" fontId="0" fillId="0" borderId="0" xfId="22" applyNumberFormat="1" applyFont="1" applyBorder="1"/>
    <xf numFmtId="0" fontId="27" fillId="0" borderId="0" xfId="0" applyFont="1"/>
    <xf numFmtId="0" fontId="25" fillId="0" borderId="0" xfId="0" applyFont="1"/>
    <xf numFmtId="0" fontId="18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2" borderId="0" xfId="27" applyFont="1" applyFill="1" applyBorder="1"/>
    <xf numFmtId="0" fontId="2" fillId="0" borderId="0" xfId="27" applyBorder="1"/>
    <xf numFmtId="0" fontId="4" fillId="0" borderId="0" xfId="27" applyFont="1" applyBorder="1" applyAlignment="1">
      <alignment horizontal="center" wrapText="1"/>
    </xf>
    <xf numFmtId="0" fontId="4" fillId="0" borderId="0" xfId="27" applyFont="1" applyBorder="1" applyAlignment="1">
      <alignment horizontal="left" vertical="top" wrapText="1"/>
    </xf>
    <xf numFmtId="164" fontId="4" fillId="0" borderId="0" xfId="27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5" fillId="0" borderId="6" xfId="0" applyFont="1" applyBorder="1" applyAlignment="1">
      <alignment wrapText="1"/>
    </xf>
    <xf numFmtId="0" fontId="26" fillId="0" borderId="0" xfId="40" applyBorder="1" applyAlignment="1">
      <alignment wrapText="1"/>
    </xf>
    <xf numFmtId="0" fontId="26" fillId="0" borderId="0" xfId="40" applyBorder="1"/>
    <xf numFmtId="0" fontId="3" fillId="0" borderId="0" xfId="27" applyFont="1" applyBorder="1" applyAlignment="1">
      <alignment vertical="center" wrapText="1"/>
    </xf>
    <xf numFmtId="0" fontId="4" fillId="0" borderId="0" xfId="27" applyFont="1" applyBorder="1" applyAlignment="1">
      <alignment wrapText="1"/>
    </xf>
    <xf numFmtId="0" fontId="4" fillId="0" borderId="0" xfId="27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25" fillId="15" borderId="0" xfId="0" applyFont="1" applyFill="1"/>
    <xf numFmtId="0" fontId="0" fillId="15" borderId="0" xfId="0" applyFill="1"/>
    <xf numFmtId="0" fontId="5" fillId="0" borderId="0" xfId="0" applyFont="1" applyFill="1"/>
    <xf numFmtId="0" fontId="4" fillId="2" borderId="0" xfId="29" applyFont="1" applyFill="1" applyBorder="1"/>
    <xf numFmtId="0" fontId="2" fillId="0" borderId="0" xfId="29" applyBorder="1"/>
    <xf numFmtId="0" fontId="4" fillId="0" borderId="0" xfId="29" applyFont="1" applyBorder="1" applyAlignment="1">
      <alignment horizontal="center" wrapText="1"/>
    </xf>
    <xf numFmtId="0" fontId="3" fillId="0" borderId="0" xfId="29" applyFont="1" applyBorder="1" applyAlignment="1">
      <alignment vertical="center" wrapText="1"/>
    </xf>
    <xf numFmtId="0" fontId="4" fillId="0" borderId="0" xfId="29" applyFont="1" applyBorder="1" applyAlignment="1">
      <alignment wrapText="1"/>
    </xf>
    <xf numFmtId="164" fontId="9" fillId="0" borderId="1" xfId="15" applyNumberFormat="1" applyFont="1" applyBorder="1" applyAlignment="1">
      <alignment horizontal="right" vertical="center"/>
    </xf>
    <xf numFmtId="164" fontId="22" fillId="0" borderId="1" xfId="31" applyNumberFormat="1" applyFont="1" applyBorder="1" applyAlignment="1">
      <alignment horizontal="right" vertical="center"/>
    </xf>
    <xf numFmtId="164" fontId="0" fillId="8" borderId="1" xfId="0" applyNumberFormat="1" applyFill="1" applyBorder="1"/>
    <xf numFmtId="164" fontId="22" fillId="0" borderId="1" xfId="3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7" borderId="21" xfId="0" applyFont="1" applyFill="1" applyBorder="1" applyAlignment="1">
      <alignment vertical="center" wrapText="1"/>
    </xf>
    <xf numFmtId="0" fontId="4" fillId="0" borderId="5" xfId="34" applyFont="1" applyBorder="1" applyAlignment="1">
      <alignment horizontal="left" vertical="top" wrapText="1"/>
    </xf>
    <xf numFmtId="0" fontId="19" fillId="12" borderId="5" xfId="18" applyFont="1" applyFill="1" applyBorder="1" applyAlignment="1">
      <alignment vertical="top" wrapText="1"/>
    </xf>
    <xf numFmtId="0" fontId="9" fillId="0" borderId="7" xfId="18" applyFont="1" applyBorder="1" applyAlignment="1">
      <alignment wrapText="1"/>
    </xf>
    <xf numFmtId="0" fontId="9" fillId="0" borderId="7" xfId="18" applyFont="1" applyBorder="1" applyAlignment="1">
      <alignment vertical="top" wrapText="1"/>
    </xf>
    <xf numFmtId="0" fontId="20" fillId="0" borderId="8" xfId="0" applyFont="1" applyBorder="1" applyAlignment="1">
      <alignment vertical="center" wrapText="1"/>
    </xf>
    <xf numFmtId="164" fontId="9" fillId="12" borderId="8" xfId="17" applyNumberFormat="1" applyFont="1" applyFill="1" applyBorder="1" applyAlignment="1">
      <alignment horizontal="right" vertical="center"/>
    </xf>
    <xf numFmtId="168" fontId="9" fillId="7" borderId="8" xfId="0" applyNumberFormat="1" applyFont="1" applyFill="1" applyBorder="1" applyAlignment="1">
      <alignment horizontal="right" vertical="center"/>
    </xf>
    <xf numFmtId="164" fontId="9" fillId="0" borderId="8" xfId="17" applyNumberFormat="1" applyFont="1" applyBorder="1" applyAlignment="1">
      <alignment horizontal="right" vertical="center"/>
    </xf>
    <xf numFmtId="0" fontId="0" fillId="11" borderId="1" xfId="0" applyFill="1" applyBorder="1" applyAlignment="1">
      <alignment horizontal="center" vertical="center"/>
    </xf>
    <xf numFmtId="0" fontId="4" fillId="12" borderId="1" xfId="33" applyFont="1" applyFill="1" applyBorder="1" applyAlignment="1">
      <alignment horizontal="center" wrapText="1"/>
    </xf>
    <xf numFmtId="167" fontId="0" fillId="0" borderId="1" xfId="0" applyNumberFormat="1" applyBorder="1"/>
    <xf numFmtId="0" fontId="20" fillId="0" borderId="1" xfId="0" applyFont="1" applyFill="1" applyBorder="1" applyAlignment="1">
      <alignment vertical="center" wrapText="1"/>
    </xf>
    <xf numFmtId="164" fontId="9" fillId="0" borderId="1" xfId="17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167" fontId="0" fillId="0" borderId="1" xfId="0" applyNumberFormat="1" applyFill="1" applyBorder="1"/>
    <xf numFmtId="0" fontId="9" fillId="13" borderId="1" xfId="0" applyFont="1" applyFill="1" applyBorder="1" applyAlignment="1">
      <alignment horizontal="left" vertical="top" wrapText="1"/>
    </xf>
    <xf numFmtId="164" fontId="0" fillId="13" borderId="1" xfId="0" applyNumberFormat="1" applyFill="1" applyBorder="1"/>
    <xf numFmtId="168" fontId="4" fillId="13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7" fontId="1" fillId="0" borderId="1" xfId="0" applyNumberFormat="1" applyFont="1" applyBorder="1"/>
    <xf numFmtId="0" fontId="11" fillId="12" borderId="1" xfId="23" applyFont="1" applyFill="1" applyBorder="1" applyAlignment="1">
      <alignment horizontal="center" wrapText="1"/>
    </xf>
    <xf numFmtId="169" fontId="4" fillId="12" borderId="1" xfId="22" applyNumberFormat="1" applyFont="1" applyFill="1" applyBorder="1" applyAlignment="1">
      <alignment horizontal="right" vertical="center"/>
    </xf>
    <xf numFmtId="0" fontId="23" fillId="0" borderId="0" xfId="0" applyFont="1"/>
    <xf numFmtId="0" fontId="0" fillId="8" borderId="1" xfId="0" applyFont="1" applyFill="1" applyBorder="1" applyAlignment="1">
      <alignment horizontal="right" vertical="center" wrapText="1"/>
    </xf>
    <xf numFmtId="0" fontId="0" fillId="12" borderId="1" xfId="0" applyFill="1" applyBorder="1"/>
    <xf numFmtId="0" fontId="0" fillId="12" borderId="1" xfId="0" applyFont="1" applyFill="1" applyBorder="1" applyAlignment="1">
      <alignment horizontal="right" vertical="center" wrapText="1"/>
    </xf>
    <xf numFmtId="0" fontId="4" fillId="14" borderId="0" xfId="21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18" xfId="7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horizontal="right" vertical="top"/>
    </xf>
    <xf numFmtId="0" fontId="0" fillId="7" borderId="5" xfId="0" applyFill="1" applyBorder="1" applyAlignment="1">
      <alignment vertical="center" wrapText="1"/>
    </xf>
    <xf numFmtId="0" fontId="22" fillId="0" borderId="0" xfId="26" applyFont="1" applyFill="1" applyBorder="1" applyAlignment="1">
      <alignment horizontal="left" vertical="top"/>
    </xf>
    <xf numFmtId="0" fontId="4" fillId="0" borderId="0" xfId="30" applyFont="1" applyFill="1" applyBorder="1"/>
    <xf numFmtId="0" fontId="4" fillId="0" borderId="0" xfId="30" applyFont="1" applyFill="1" applyBorder="1" applyAlignment="1">
      <alignment wrapText="1"/>
    </xf>
    <xf numFmtId="0" fontId="0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wrapText="1"/>
    </xf>
    <xf numFmtId="0" fontId="7" fillId="12" borderId="1" xfId="0" applyFont="1" applyFill="1" applyBorder="1"/>
    <xf numFmtId="164" fontId="11" fillId="12" borderId="1" xfId="29" applyNumberFormat="1" applyFont="1" applyFill="1" applyBorder="1" applyAlignment="1">
      <alignment horizontal="right" vertical="center"/>
    </xf>
    <xf numFmtId="0" fontId="6" fillId="12" borderId="1" xfId="0" applyFont="1" applyFill="1" applyBorder="1"/>
    <xf numFmtId="164" fontId="11" fillId="12" borderId="1" xfId="15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28" fillId="12" borderId="0" xfId="0" applyFont="1" applyFill="1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2" fillId="0" borderId="24" xfId="0" applyFont="1" applyBorder="1"/>
    <xf numFmtId="0" fontId="0" fillId="0" borderId="26" xfId="0" applyBorder="1"/>
    <xf numFmtId="0" fontId="0" fillId="0" borderId="26" xfId="0" quotePrefix="1" applyBorder="1"/>
    <xf numFmtId="0" fontId="2" fillId="0" borderId="26" xfId="0" applyFont="1" applyBorder="1" applyAlignment="1">
      <alignment vertical="center"/>
    </xf>
    <xf numFmtId="0" fontId="2" fillId="0" borderId="26" xfId="0" applyFont="1" applyBorder="1"/>
    <xf numFmtId="0" fontId="23" fillId="0" borderId="27" xfId="40" applyFont="1" applyBorder="1"/>
    <xf numFmtId="0" fontId="23" fillId="0" borderId="27" xfId="40" quotePrefix="1" applyFont="1" applyBorder="1"/>
    <xf numFmtId="0" fontId="23" fillId="0" borderId="27" xfId="40" applyFont="1" applyBorder="1" applyAlignment="1">
      <alignment wrapText="1"/>
    </xf>
    <xf numFmtId="167" fontId="0" fillId="0" borderId="0" xfId="0" applyNumberFormat="1"/>
    <xf numFmtId="167" fontId="0" fillId="0" borderId="19" xfId="0" applyNumberFormat="1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27" fillId="12" borderId="0" xfId="0" applyFont="1" applyFill="1"/>
    <xf numFmtId="0" fontId="0" fillId="12" borderId="0" xfId="0" applyFill="1"/>
    <xf numFmtId="0" fontId="29" fillId="0" borderId="0" xfId="0" applyFont="1" applyBorder="1" applyAlignment="1">
      <alignment horizontal="center" wrapText="1"/>
    </xf>
    <xf numFmtId="0" fontId="30" fillId="0" borderId="24" xfId="0" applyFont="1" applyBorder="1"/>
    <xf numFmtId="0" fontId="6" fillId="0" borderId="24" xfId="0" applyFont="1" applyBorder="1"/>
    <xf numFmtId="0" fontId="7" fillId="0" borderId="24" xfId="0" applyFont="1" applyBorder="1"/>
    <xf numFmtId="2" fontId="31" fillId="0" borderId="24" xfId="0" applyNumberFormat="1" applyFont="1" applyBorder="1"/>
    <xf numFmtId="2" fontId="7" fillId="0" borderId="24" xfId="0" applyNumberFormat="1" applyFont="1" applyBorder="1" applyAlignment="1"/>
    <xf numFmtId="0" fontId="1" fillId="0" borderId="0" xfId="0" applyFont="1" applyFill="1" applyAlignment="1">
      <alignment horizontal="center" wrapText="1"/>
    </xf>
    <xf numFmtId="0" fontId="0" fillId="0" borderId="8" xfId="0" applyFill="1" applyBorder="1"/>
    <xf numFmtId="0" fontId="1" fillId="0" borderId="24" xfId="0" applyFont="1" applyFill="1" applyBorder="1" applyAlignment="1">
      <alignment horizontal="center" wrapText="1"/>
    </xf>
    <xf numFmtId="167" fontId="0" fillId="0" borderId="8" xfId="0" applyNumberFormat="1" applyFont="1" applyFill="1" applyBorder="1"/>
    <xf numFmtId="2" fontId="0" fillId="0" borderId="24" xfId="0" applyNumberFormat="1" applyBorder="1"/>
    <xf numFmtId="0" fontId="1" fillId="0" borderId="24" xfId="0" applyFont="1" applyBorder="1"/>
    <xf numFmtId="0" fontId="5" fillId="0" borderId="0" xfId="0" applyFont="1" applyFill="1" applyBorder="1"/>
    <xf numFmtId="0" fontId="14" fillId="0" borderId="0" xfId="0" applyFont="1" applyFill="1" applyBorder="1"/>
    <xf numFmtId="0" fontId="2" fillId="0" borderId="0" xfId="0" applyFont="1" applyFill="1" applyBorder="1"/>
    <xf numFmtId="3" fontId="7" fillId="0" borderId="0" xfId="0" applyNumberFormat="1" applyFont="1" applyFill="1" applyBorder="1"/>
    <xf numFmtId="167" fontId="2" fillId="0" borderId="0" xfId="0" applyNumberFormat="1" applyFont="1" applyFill="1" applyBorder="1"/>
    <xf numFmtId="1" fontId="2" fillId="0" borderId="0" xfId="0" applyNumberFormat="1" applyFont="1" applyFill="1" applyBorder="1"/>
    <xf numFmtId="3" fontId="14" fillId="0" borderId="0" xfId="0" applyNumberFormat="1" applyFont="1" applyFill="1" applyBorder="1"/>
    <xf numFmtId="164" fontId="4" fillId="0" borderId="0" xfId="41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4" fontId="4" fillId="0" borderId="0" xfId="1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2" fontId="23" fillId="0" borderId="24" xfId="0" applyNumberFormat="1" applyFont="1" applyBorder="1"/>
    <xf numFmtId="2" fontId="2" fillId="0" borderId="24" xfId="0" applyNumberFormat="1" applyFont="1" applyBorder="1"/>
    <xf numFmtId="0" fontId="1" fillId="0" borderId="0" xfId="0" applyFont="1" applyFill="1" applyAlignment="1">
      <alignment wrapText="1"/>
    </xf>
    <xf numFmtId="0" fontId="0" fillId="0" borderId="30" xfId="0" applyFill="1" applyBorder="1"/>
    <xf numFmtId="0" fontId="23" fillId="0" borderId="31" xfId="0" applyFont="1" applyFill="1" applyBorder="1"/>
    <xf numFmtId="0" fontId="23" fillId="0" borderId="23" xfId="40" applyFont="1" applyBorder="1"/>
    <xf numFmtId="0" fontId="23" fillId="0" borderId="26" xfId="0" applyFont="1" applyFill="1" applyBorder="1"/>
    <xf numFmtId="0" fontId="32" fillId="0" borderId="0" xfId="0" applyFont="1" applyBorder="1" applyAlignment="1">
      <alignment horizontal="center"/>
    </xf>
    <xf numFmtId="0" fontId="0" fillId="12" borderId="22" xfId="0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3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4" fontId="11" fillId="7" borderId="1" xfId="13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1" fillId="12" borderId="2" xfId="23" applyFont="1" applyFill="1" applyBorder="1" applyAlignment="1">
      <alignment horizontal="left" wrapText="1"/>
    </xf>
    <xf numFmtId="0" fontId="11" fillId="12" borderId="8" xfId="23" applyFont="1" applyFill="1" applyBorder="1" applyAlignment="1">
      <alignment horizontal="left" wrapText="1"/>
    </xf>
    <xf numFmtId="0" fontId="11" fillId="12" borderId="2" xfId="23" applyFont="1" applyFill="1" applyBorder="1" applyAlignment="1">
      <alignment horizontal="center" wrapText="1"/>
    </xf>
    <xf numFmtId="0" fontId="11" fillId="12" borderId="8" xfId="23" applyFont="1" applyFill="1" applyBorder="1" applyAlignment="1">
      <alignment horizontal="center" wrapText="1"/>
    </xf>
    <xf numFmtId="169" fontId="1" fillId="12" borderId="2" xfId="22" applyNumberFormat="1" applyFont="1" applyFill="1" applyBorder="1" applyAlignment="1">
      <alignment horizontal="center"/>
    </xf>
    <xf numFmtId="169" fontId="1" fillId="12" borderId="8" xfId="22" applyNumberFormat="1" applyFont="1" applyFill="1" applyBorder="1" applyAlignment="1">
      <alignment horizontal="center"/>
    </xf>
    <xf numFmtId="0" fontId="11" fillId="12" borderId="1" xfId="23" applyFont="1" applyFill="1" applyBorder="1" applyAlignment="1">
      <alignment horizontal="center" wrapText="1"/>
    </xf>
    <xf numFmtId="0" fontId="4" fillId="0" borderId="10" xfId="23" applyFont="1" applyFill="1" applyBorder="1" applyAlignment="1">
      <alignment horizontal="center" vertical="top" wrapText="1"/>
    </xf>
    <xf numFmtId="0" fontId="4" fillId="0" borderId="18" xfId="23" applyFont="1" applyFill="1" applyBorder="1" applyAlignment="1">
      <alignment horizontal="center" vertical="top" wrapText="1"/>
    </xf>
    <xf numFmtId="0" fontId="1" fillId="12" borderId="0" xfId="0" applyFont="1" applyFill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1" fillId="12" borderId="23" xfId="0" applyFont="1" applyFill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</cellXfs>
  <cellStyles count="42">
    <cellStyle name="Hipervínculo" xfId="40" builtinId="8"/>
    <cellStyle name="Moneda" xfId="13" builtinId="4"/>
    <cellStyle name="Normal" xfId="0" builtinId="0"/>
    <cellStyle name="Normal_Agentes físicos CNO" xfId="33"/>
    <cellStyle name="Normal_BASE" xfId="1"/>
    <cellStyle name="Normal_Causa cierre" xfId="11"/>
    <cellStyle name="Normal_Causa cierre Duración" xfId="39"/>
    <cellStyle name="Normal_Causa cierre_1" xfId="27"/>
    <cellStyle name="Normal_CIE10 duración" xfId="38"/>
    <cellStyle name="Normal_CIE10 grupo EP" xfId="34"/>
    <cellStyle name="Normal_Duración" xfId="36"/>
    <cellStyle name="Normal_Duración grupo EP" xfId="37"/>
    <cellStyle name="Normal_Edad, sexo, sector" xfId="41"/>
    <cellStyle name="Normal_Edad, sexo, sector_1" xfId="29"/>
    <cellStyle name="Normal_EP Totales CNAE 3D" xfId="26"/>
    <cellStyle name="Normal_EP totales subgrupo ep" xfId="9"/>
    <cellStyle name="Normal_EPTotales, EP Incidentes sector_1" xfId="24"/>
    <cellStyle name="Normal_Gráfico sector" xfId="15"/>
    <cellStyle name="Normal_Grupo EP sector" xfId="30"/>
    <cellStyle name="Normal_Hoja1" xfId="3"/>
    <cellStyle name="Normal_Hoja1_1" xfId="20"/>
    <cellStyle name="Normal_Hoja10" xfId="10"/>
    <cellStyle name="Normal_Hoja12" xfId="19"/>
    <cellStyle name="Normal_Hoja2" xfId="14"/>
    <cellStyle name="Normal_Hoja3" xfId="5"/>
    <cellStyle name="Normal_Hoja4" xfId="6"/>
    <cellStyle name="Normal_Hoja5" xfId="16"/>
    <cellStyle name="Normal_Hoja6" xfId="8"/>
    <cellStyle name="Normal_Hoja8" xfId="17"/>
    <cellStyle name="Normal_Hoja9" xfId="18"/>
    <cellStyle name="Normal_Parte cuerpo Grupo EP" xfId="35"/>
    <cellStyle name="Normal_Restando AT_EC" xfId="23"/>
    <cellStyle name="Normal_sexo, edad" xfId="2"/>
    <cellStyle name="Normal_Subgrupo EP, sexo" xfId="31"/>
    <cellStyle name="Normal_SubgrupoIncidRecaida_1" xfId="32"/>
    <cellStyle name="Normal_Totales CIE 10" xfId="28"/>
    <cellStyle name="Normal_tOTALES NACIONALES" xfId="7"/>
    <cellStyle name="Normal_Totales ocupación" xfId="21"/>
    <cellStyle name="Normal_Totales ocupación_1" xfId="25"/>
    <cellStyle name="Normal_Totales parte cuerpo" xfId="12"/>
    <cellStyle name="Normal_Totales, Incidentes sector" xfId="4"/>
    <cellStyle name="Porcentaje" xfId="22" builtinId="5"/>
  </cellStyles>
  <dxfs count="0"/>
  <tableStyles count="0" defaultTableStyle="TableStyleMedium2" defaultPivotStyle="PivotStyleMedium9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6</xdr:col>
      <xdr:colOff>448111</xdr:colOff>
      <xdr:row>57</xdr:row>
      <xdr:rowOff>1772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154150"/>
          <a:ext cx="5029636" cy="285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27</xdr:row>
      <xdr:rowOff>38100</xdr:rowOff>
    </xdr:from>
    <xdr:to>
      <xdr:col>14</xdr:col>
      <xdr:colOff>171939</xdr:colOff>
      <xdr:row>42</xdr:row>
      <xdr:rowOff>129825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9058275"/>
          <a:ext cx="5639289" cy="32921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104775</xdr:rowOff>
    </xdr:from>
    <xdr:to>
      <xdr:col>12</xdr:col>
      <xdr:colOff>116296</xdr:colOff>
      <xdr:row>62</xdr:row>
      <xdr:rowOff>142045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13401675"/>
          <a:ext cx="5450296" cy="3609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6" sqref="C6"/>
    </sheetView>
  </sheetViews>
  <sheetFormatPr baseColWidth="10" defaultColWidth="46.7109375" defaultRowHeight="15"/>
  <cols>
    <col min="1" max="1" width="18" customWidth="1"/>
    <col min="2" max="2" width="97.42578125" style="458" customWidth="1"/>
  </cols>
  <sheetData>
    <row r="1" spans="1:2">
      <c r="A1" s="480"/>
    </row>
    <row r="2" spans="1:2" ht="21">
      <c r="A2" s="527"/>
      <c r="B2" s="479" t="s">
        <v>533</v>
      </c>
    </row>
    <row r="3" spans="1:2" ht="22.5" customHeight="1">
      <c r="A3" s="481"/>
      <c r="B3" s="526" t="s">
        <v>560</v>
      </c>
    </row>
    <row r="4" spans="1:2" ht="20.100000000000001" customHeight="1">
      <c r="A4" s="484" t="s">
        <v>534</v>
      </c>
      <c r="B4" s="488" t="s">
        <v>532</v>
      </c>
    </row>
    <row r="5" spans="1:2" ht="20.100000000000001" customHeight="1">
      <c r="A5" s="484" t="s">
        <v>478</v>
      </c>
      <c r="B5" s="489" t="s">
        <v>475</v>
      </c>
    </row>
    <row r="6" spans="1:2" ht="20.100000000000001" customHeight="1">
      <c r="A6" s="484" t="s">
        <v>478</v>
      </c>
      <c r="B6" s="488" t="s">
        <v>14</v>
      </c>
    </row>
    <row r="7" spans="1:2" ht="20.100000000000001" customHeight="1">
      <c r="A7" s="484" t="s">
        <v>478</v>
      </c>
      <c r="B7" s="488" t="s">
        <v>480</v>
      </c>
    </row>
    <row r="8" spans="1:2" ht="20.100000000000001" customHeight="1">
      <c r="A8" s="484" t="s">
        <v>481</v>
      </c>
      <c r="B8" s="488" t="s">
        <v>482</v>
      </c>
    </row>
    <row r="9" spans="1:2" ht="20.100000000000001" customHeight="1">
      <c r="A9" s="484" t="s">
        <v>483</v>
      </c>
      <c r="B9" s="488" t="s">
        <v>484</v>
      </c>
    </row>
    <row r="10" spans="1:2" ht="20.100000000000001" customHeight="1">
      <c r="A10" s="484" t="s">
        <v>483</v>
      </c>
      <c r="B10" s="488" t="s">
        <v>485</v>
      </c>
    </row>
    <row r="11" spans="1:2" ht="20.100000000000001" customHeight="1">
      <c r="A11" s="484" t="s">
        <v>487</v>
      </c>
      <c r="B11" s="488" t="s">
        <v>488</v>
      </c>
    </row>
    <row r="12" spans="1:2" ht="20.100000000000001" customHeight="1">
      <c r="A12" s="484" t="s">
        <v>561</v>
      </c>
      <c r="B12" s="488" t="s">
        <v>51</v>
      </c>
    </row>
    <row r="13" spans="1:2" ht="20.100000000000001" customHeight="1">
      <c r="A13" s="484" t="s">
        <v>561</v>
      </c>
      <c r="B13" s="488" t="s">
        <v>530</v>
      </c>
    </row>
    <row r="14" spans="1:2" ht="20.100000000000001" customHeight="1">
      <c r="A14" s="485" t="s">
        <v>489</v>
      </c>
      <c r="B14" s="488" t="s">
        <v>490</v>
      </c>
    </row>
    <row r="15" spans="1:2" ht="20.100000000000001" customHeight="1">
      <c r="A15" s="485" t="s">
        <v>489</v>
      </c>
      <c r="B15" s="488" t="s">
        <v>492</v>
      </c>
    </row>
    <row r="16" spans="1:2" ht="20.100000000000001" customHeight="1">
      <c r="A16" s="484" t="s">
        <v>494</v>
      </c>
      <c r="B16" s="488" t="s">
        <v>493</v>
      </c>
    </row>
    <row r="17" spans="1:9" ht="20.100000000000001" customHeight="1">
      <c r="A17" s="484" t="s">
        <v>537</v>
      </c>
      <c r="B17" s="488" t="s">
        <v>495</v>
      </c>
    </row>
    <row r="18" spans="1:9" ht="20.100000000000001" customHeight="1">
      <c r="A18" s="484" t="s">
        <v>496</v>
      </c>
      <c r="B18" s="488" t="s">
        <v>499</v>
      </c>
    </row>
    <row r="19" spans="1:9" ht="20.100000000000001" customHeight="1">
      <c r="A19" s="484" t="s">
        <v>497</v>
      </c>
      <c r="B19" s="490" t="s">
        <v>498</v>
      </c>
      <c r="C19" s="412"/>
      <c r="D19" s="412"/>
      <c r="E19" s="412"/>
      <c r="F19" s="412"/>
      <c r="G19" s="412"/>
      <c r="H19" s="412"/>
      <c r="I19" s="413"/>
    </row>
    <row r="20" spans="1:9" ht="20.100000000000001" customHeight="1">
      <c r="A20" s="484" t="s">
        <v>504</v>
      </c>
      <c r="B20" s="488" t="s">
        <v>246</v>
      </c>
    </row>
    <row r="21" spans="1:9" ht="20.100000000000001" customHeight="1">
      <c r="A21" s="484" t="s">
        <v>505</v>
      </c>
      <c r="B21" s="489" t="s">
        <v>539</v>
      </c>
    </row>
    <row r="22" spans="1:9" ht="20.100000000000001" customHeight="1">
      <c r="A22" s="484" t="s">
        <v>507</v>
      </c>
      <c r="B22" s="488" t="s">
        <v>512</v>
      </c>
    </row>
    <row r="23" spans="1:9" ht="20.100000000000001" customHeight="1">
      <c r="A23" s="484" t="s">
        <v>507</v>
      </c>
      <c r="B23" s="489" t="s">
        <v>508</v>
      </c>
    </row>
    <row r="24" spans="1:9" ht="20.100000000000001" customHeight="1">
      <c r="A24" s="484" t="s">
        <v>509</v>
      </c>
      <c r="B24" s="489" t="s">
        <v>514</v>
      </c>
    </row>
    <row r="25" spans="1:9" ht="20.100000000000001" customHeight="1">
      <c r="A25" s="486" t="s">
        <v>540</v>
      </c>
      <c r="B25" s="489" t="s">
        <v>541</v>
      </c>
    </row>
    <row r="26" spans="1:9" ht="20.100000000000001" customHeight="1">
      <c r="A26" s="487" t="s">
        <v>517</v>
      </c>
      <c r="B26" s="489" t="s">
        <v>255</v>
      </c>
    </row>
    <row r="27" spans="1:9" ht="20.100000000000001" customHeight="1">
      <c r="A27" s="484" t="s">
        <v>518</v>
      </c>
      <c r="B27" s="488" t="s">
        <v>544</v>
      </c>
      <c r="C27" s="26"/>
    </row>
    <row r="28" spans="1:9" ht="20.100000000000001" customHeight="1">
      <c r="A28" s="484" t="s">
        <v>519</v>
      </c>
      <c r="B28" s="488" t="s">
        <v>501</v>
      </c>
    </row>
    <row r="29" spans="1:9" ht="20.100000000000001" customHeight="1">
      <c r="A29" s="484" t="s">
        <v>520</v>
      </c>
      <c r="B29" s="488" t="s">
        <v>542</v>
      </c>
    </row>
    <row r="30" spans="1:9" ht="20.100000000000001" customHeight="1">
      <c r="A30" s="484" t="s">
        <v>543</v>
      </c>
      <c r="B30" s="489" t="s">
        <v>522</v>
      </c>
    </row>
    <row r="31" spans="1:9" ht="20.100000000000001" customHeight="1">
      <c r="A31" s="484" t="s">
        <v>545</v>
      </c>
      <c r="B31" s="488" t="s">
        <v>516</v>
      </c>
    </row>
    <row r="32" spans="1:9" ht="20.100000000000001" customHeight="1">
      <c r="A32" s="484" t="s">
        <v>523</v>
      </c>
      <c r="B32" s="488" t="s">
        <v>524</v>
      </c>
    </row>
    <row r="33" spans="1:2" ht="20.100000000000001" customHeight="1">
      <c r="A33" s="484" t="s">
        <v>526</v>
      </c>
      <c r="B33" s="488" t="s">
        <v>469</v>
      </c>
    </row>
    <row r="34" spans="1:2" ht="20.100000000000001" customHeight="1">
      <c r="A34" s="484" t="s">
        <v>527</v>
      </c>
      <c r="B34" s="488" t="s">
        <v>471</v>
      </c>
    </row>
    <row r="35" spans="1:2" ht="20.100000000000001" customHeight="1">
      <c r="A35" s="484" t="s">
        <v>528</v>
      </c>
      <c r="B35" s="488" t="s">
        <v>328</v>
      </c>
    </row>
    <row r="36" spans="1:2">
      <c r="A36" s="484" t="s">
        <v>559</v>
      </c>
      <c r="B36" s="488" t="s">
        <v>548</v>
      </c>
    </row>
    <row r="37" spans="1:2">
      <c r="A37" s="525" t="s">
        <v>559</v>
      </c>
      <c r="B37" s="488" t="s">
        <v>549</v>
      </c>
    </row>
    <row r="38" spans="1:2">
      <c r="A38" s="525" t="s">
        <v>559</v>
      </c>
      <c r="B38" s="488" t="s">
        <v>552</v>
      </c>
    </row>
    <row r="39" spans="1:2">
      <c r="A39" s="523" t="s">
        <v>559</v>
      </c>
      <c r="B39" s="524" t="s">
        <v>557</v>
      </c>
    </row>
    <row r="40" spans="1:2">
      <c r="A40" s="522"/>
    </row>
  </sheetData>
  <hyperlinks>
    <hyperlink ref="B8" location="EPTgrupo!C3" display="Enfermedades profesionales totales según grupo de enfermedad"/>
    <hyperlink ref="B9" location="'EPTsexo,edad'!C3" display="Enfermedades profesionales totales según sexo"/>
    <hyperlink ref="B10" location="'EPTsexo,edad'!C11" display="Enfermedades profesionales totales según grupo edad"/>
    <hyperlink ref="B11" location="EPTocupacion!C4" display="Enfermedades profesionales totales según ocupación CNO-11"/>
    <hyperlink ref="B16" location="'EPT-CNAE'!B3" display="Enfermedades profesionales totales según grado y actividad económica"/>
    <hyperlink ref="B19:I19" location="EPTCIE10!B3" display="Enfermedades profesionales totales según diagnóstico CIE 10"/>
    <hyperlink ref="B20" location="'EPTCausa cierre'!B2" display="Enfermedades profesionales totales según causa cierre"/>
    <hyperlink ref="B21" location="'EPB,grup,sector'!C3" display="'EPB,grup,sector'!C3"/>
    <hyperlink ref="B22" location="'EPB sector,sexo'!B2" display="Distribución sectoral de enfermedades profesionales con baja según sexo. 2015"/>
    <hyperlink ref="B24" location="'EPB,edad,sexo'!B2" display="Evolución sectorial de enfermedades profesionales con baja. Periodo 2014-2015"/>
    <hyperlink ref="B25" location="'EPBGrupo,edad'!B2" display="'EPBGrupo,edad'!B2"/>
    <hyperlink ref="B26" location="'EPBSubg,sexo'!B2" display="'EPBSubg,sexo'!B2"/>
    <hyperlink ref="B27" location="EPBIncidRecaida!A1" display="EPBIncidRecaida!A1"/>
    <hyperlink ref="B28" location="EPBCNO!B2" display="Enfermedades profesionales con baja causadas por Agentes Físicos, según subgrupo y ocupación"/>
    <hyperlink ref="B29" location="EPBCIE10!B2" display="Enfermedades profesionales con baja según diagnóstico CIE10"/>
    <hyperlink ref="B31" location="DuraciónBaja!A1" display="DuraciónBaja!A1"/>
    <hyperlink ref="B32" location="DuraciónGrupoEP!B2" display="DuraciónGrupoEP!B2"/>
    <hyperlink ref="B33" location="DuracionCIE10!B2" display="Enfermedades profesionales con baja según duración baja médica y diagnóstico CIE 10"/>
    <hyperlink ref="B34" location="EPBCausacierre!B2" display="Enfermedades profesionales con baja según causa de cierre del parte médico y  duración de la baja "/>
    <hyperlink ref="B35" location="EPBCalificación!B2" display="Enfermedades profesionales comunicadas según calificación de la contingencia al cierre del proceso"/>
    <hyperlink ref="B4" location="EP1.!B4" display="Enfermedades profesionales comunicadas. Evolución 2007-2005"/>
    <hyperlink ref="B5" location="EPTotales!B4" display="Enfermedades profesionales totales: casos incidentes y reacaidas"/>
    <hyperlink ref="B6" location="EPTotales!B11" display="Enfermedades profesionales. Casos incidentes según sector de actividad y grado"/>
    <hyperlink ref="B7" location="EPTotales!B20" display="Distribución enfermedades profesionales totales según grado y número de recaídas"/>
    <hyperlink ref="B12" location="EPEXTR.!B2" display="Enfermedades profesionales totales según nacionalidad y sexo"/>
    <hyperlink ref="B13" location="EPEXTR.!B28" display="Enfermedades profesionales totales según nacionalidad y grupo de enfermedad "/>
    <hyperlink ref="B14" location="'EPT, sector, mes'!B2" display="Enfermedades profesionales totales según grado y sector de actividad económica"/>
    <hyperlink ref="B15" location="'EPT, sector, mes'!B11" display="Enfermedades profesionales totales según mes y grado "/>
    <hyperlink ref="B17" location="EPTsubgrup!B2" display="Enfermedades profesionales totales según subgrupo de enfermedad"/>
    <hyperlink ref="B18" location="'EPT parte cuerpo'!B2" display="Enfermedades profesionales totales según parte del cuerpo afectada"/>
    <hyperlink ref="B23" location="'EPB sector,sexo'!B12" display="Evolución sectorial de enfermedades profesionales con baja. Periodo 2014-2015"/>
    <hyperlink ref="B30" location="'EPBGrupoParteC '!B2" display="Enfermedades profesionales con baja según grupo de enfermedad y parte del cuerpo afectada"/>
    <hyperlink ref="B36" location="I.Incid.!B4" display="Índice de incidencia anual de enfermedades profesionales con baja. Región de Murcia 2007-2014"/>
    <hyperlink ref="B38" location="I.Incid.!B39" display="Índices de incidencia de enfermedades profesionales con baja según sector de actividad. Región de Murcia 2012-2015"/>
    <hyperlink ref="B37" location="I.Incid.!B21" display="Índice de incidencia mensual de enfermedades profesionales con baja. Región de Murcia 2014-2015"/>
    <hyperlink ref="B39" location="I.Incid.!B48" display="Índices de incidencia de enfermedades profesionales con baja según sexo. Región de Murcia 2012-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workbookViewId="0">
      <selection activeCell="B2" sqref="B2:H2"/>
    </sheetView>
  </sheetViews>
  <sheetFormatPr baseColWidth="10" defaultRowHeight="15"/>
  <cols>
    <col min="2" max="2" width="32.140625" style="41" customWidth="1"/>
    <col min="3" max="3" width="9.42578125" customWidth="1"/>
    <col min="4" max="4" width="8.5703125" customWidth="1"/>
    <col min="5" max="5" width="9" customWidth="1"/>
    <col min="6" max="6" width="9.5703125" customWidth="1"/>
    <col min="7" max="7" width="8.140625" customWidth="1"/>
    <col min="8" max="8" width="9.28515625" customWidth="1"/>
    <col min="9" max="9" width="9.28515625" style="54" customWidth="1"/>
    <col min="249" max="249" width="32.140625" customWidth="1"/>
    <col min="250" max="250" width="9.42578125" customWidth="1"/>
    <col min="251" max="251" width="8.5703125" customWidth="1"/>
    <col min="252" max="252" width="9" customWidth="1"/>
    <col min="253" max="253" width="9.5703125" customWidth="1"/>
    <col min="254" max="254" width="8.140625" customWidth="1"/>
    <col min="255" max="255" width="9.28515625" customWidth="1"/>
    <col min="505" max="505" width="32.140625" customWidth="1"/>
    <col min="506" max="506" width="9.42578125" customWidth="1"/>
    <col min="507" max="507" width="8.5703125" customWidth="1"/>
    <col min="508" max="508" width="9" customWidth="1"/>
    <col min="509" max="509" width="9.5703125" customWidth="1"/>
    <col min="510" max="510" width="8.140625" customWidth="1"/>
    <col min="511" max="511" width="9.28515625" customWidth="1"/>
    <col min="761" max="761" width="32.140625" customWidth="1"/>
    <col min="762" max="762" width="9.42578125" customWidth="1"/>
    <col min="763" max="763" width="8.5703125" customWidth="1"/>
    <col min="764" max="764" width="9" customWidth="1"/>
    <col min="765" max="765" width="9.5703125" customWidth="1"/>
    <col min="766" max="766" width="8.140625" customWidth="1"/>
    <col min="767" max="767" width="9.28515625" customWidth="1"/>
    <col min="1017" max="1017" width="32.140625" customWidth="1"/>
    <col min="1018" max="1018" width="9.42578125" customWidth="1"/>
    <col min="1019" max="1019" width="8.5703125" customWidth="1"/>
    <col min="1020" max="1020" width="9" customWidth="1"/>
    <col min="1021" max="1021" width="9.5703125" customWidth="1"/>
    <col min="1022" max="1022" width="8.140625" customWidth="1"/>
    <col min="1023" max="1023" width="9.28515625" customWidth="1"/>
    <col min="1273" max="1273" width="32.140625" customWidth="1"/>
    <col min="1274" max="1274" width="9.42578125" customWidth="1"/>
    <col min="1275" max="1275" width="8.5703125" customWidth="1"/>
    <col min="1276" max="1276" width="9" customWidth="1"/>
    <col min="1277" max="1277" width="9.5703125" customWidth="1"/>
    <col min="1278" max="1278" width="8.140625" customWidth="1"/>
    <col min="1279" max="1279" width="9.28515625" customWidth="1"/>
    <col min="1529" max="1529" width="32.140625" customWidth="1"/>
    <col min="1530" max="1530" width="9.42578125" customWidth="1"/>
    <col min="1531" max="1531" width="8.5703125" customWidth="1"/>
    <col min="1532" max="1532" width="9" customWidth="1"/>
    <col min="1533" max="1533" width="9.5703125" customWidth="1"/>
    <col min="1534" max="1534" width="8.140625" customWidth="1"/>
    <col min="1535" max="1535" width="9.28515625" customWidth="1"/>
    <col min="1785" max="1785" width="32.140625" customWidth="1"/>
    <col min="1786" max="1786" width="9.42578125" customWidth="1"/>
    <col min="1787" max="1787" width="8.5703125" customWidth="1"/>
    <col min="1788" max="1788" width="9" customWidth="1"/>
    <col min="1789" max="1789" width="9.5703125" customWidth="1"/>
    <col min="1790" max="1790" width="8.140625" customWidth="1"/>
    <col min="1791" max="1791" width="9.28515625" customWidth="1"/>
    <col min="2041" max="2041" width="32.140625" customWidth="1"/>
    <col min="2042" max="2042" width="9.42578125" customWidth="1"/>
    <col min="2043" max="2043" width="8.5703125" customWidth="1"/>
    <col min="2044" max="2044" width="9" customWidth="1"/>
    <col min="2045" max="2045" width="9.5703125" customWidth="1"/>
    <col min="2046" max="2046" width="8.140625" customWidth="1"/>
    <col min="2047" max="2047" width="9.28515625" customWidth="1"/>
    <col min="2297" max="2297" width="32.140625" customWidth="1"/>
    <col min="2298" max="2298" width="9.42578125" customWidth="1"/>
    <col min="2299" max="2299" width="8.5703125" customWidth="1"/>
    <col min="2300" max="2300" width="9" customWidth="1"/>
    <col min="2301" max="2301" width="9.5703125" customWidth="1"/>
    <col min="2302" max="2302" width="8.140625" customWidth="1"/>
    <col min="2303" max="2303" width="9.28515625" customWidth="1"/>
    <col min="2553" max="2553" width="32.140625" customWidth="1"/>
    <col min="2554" max="2554" width="9.42578125" customWidth="1"/>
    <col min="2555" max="2555" width="8.5703125" customWidth="1"/>
    <col min="2556" max="2556" width="9" customWidth="1"/>
    <col min="2557" max="2557" width="9.5703125" customWidth="1"/>
    <col min="2558" max="2558" width="8.140625" customWidth="1"/>
    <col min="2559" max="2559" width="9.28515625" customWidth="1"/>
    <col min="2809" max="2809" width="32.140625" customWidth="1"/>
    <col min="2810" max="2810" width="9.42578125" customWidth="1"/>
    <col min="2811" max="2811" width="8.5703125" customWidth="1"/>
    <col min="2812" max="2812" width="9" customWidth="1"/>
    <col min="2813" max="2813" width="9.5703125" customWidth="1"/>
    <col min="2814" max="2814" width="8.140625" customWidth="1"/>
    <col min="2815" max="2815" width="9.28515625" customWidth="1"/>
    <col min="3065" max="3065" width="32.140625" customWidth="1"/>
    <col min="3066" max="3066" width="9.42578125" customWidth="1"/>
    <col min="3067" max="3067" width="8.5703125" customWidth="1"/>
    <col min="3068" max="3068" width="9" customWidth="1"/>
    <col min="3069" max="3069" width="9.5703125" customWidth="1"/>
    <col min="3070" max="3070" width="8.140625" customWidth="1"/>
    <col min="3071" max="3071" width="9.28515625" customWidth="1"/>
    <col min="3321" max="3321" width="32.140625" customWidth="1"/>
    <col min="3322" max="3322" width="9.42578125" customWidth="1"/>
    <col min="3323" max="3323" width="8.5703125" customWidth="1"/>
    <col min="3324" max="3324" width="9" customWidth="1"/>
    <col min="3325" max="3325" width="9.5703125" customWidth="1"/>
    <col min="3326" max="3326" width="8.140625" customWidth="1"/>
    <col min="3327" max="3327" width="9.28515625" customWidth="1"/>
    <col min="3577" max="3577" width="32.140625" customWidth="1"/>
    <col min="3578" max="3578" width="9.42578125" customWidth="1"/>
    <col min="3579" max="3579" width="8.5703125" customWidth="1"/>
    <col min="3580" max="3580" width="9" customWidth="1"/>
    <col min="3581" max="3581" width="9.5703125" customWidth="1"/>
    <col min="3582" max="3582" width="8.140625" customWidth="1"/>
    <col min="3583" max="3583" width="9.28515625" customWidth="1"/>
    <col min="3833" max="3833" width="32.140625" customWidth="1"/>
    <col min="3834" max="3834" width="9.42578125" customWidth="1"/>
    <col min="3835" max="3835" width="8.5703125" customWidth="1"/>
    <col min="3836" max="3836" width="9" customWidth="1"/>
    <col min="3837" max="3837" width="9.5703125" customWidth="1"/>
    <col min="3838" max="3838" width="8.140625" customWidth="1"/>
    <col min="3839" max="3839" width="9.28515625" customWidth="1"/>
    <col min="4089" max="4089" width="32.140625" customWidth="1"/>
    <col min="4090" max="4090" width="9.42578125" customWidth="1"/>
    <col min="4091" max="4091" width="8.5703125" customWidth="1"/>
    <col min="4092" max="4092" width="9" customWidth="1"/>
    <col min="4093" max="4093" width="9.5703125" customWidth="1"/>
    <col min="4094" max="4094" width="8.140625" customWidth="1"/>
    <col min="4095" max="4095" width="9.28515625" customWidth="1"/>
    <col min="4345" max="4345" width="32.140625" customWidth="1"/>
    <col min="4346" max="4346" width="9.42578125" customWidth="1"/>
    <col min="4347" max="4347" width="8.5703125" customWidth="1"/>
    <col min="4348" max="4348" width="9" customWidth="1"/>
    <col min="4349" max="4349" width="9.5703125" customWidth="1"/>
    <col min="4350" max="4350" width="8.140625" customWidth="1"/>
    <col min="4351" max="4351" width="9.28515625" customWidth="1"/>
    <col min="4601" max="4601" width="32.140625" customWidth="1"/>
    <col min="4602" max="4602" width="9.42578125" customWidth="1"/>
    <col min="4603" max="4603" width="8.5703125" customWidth="1"/>
    <col min="4604" max="4604" width="9" customWidth="1"/>
    <col min="4605" max="4605" width="9.5703125" customWidth="1"/>
    <col min="4606" max="4606" width="8.140625" customWidth="1"/>
    <col min="4607" max="4607" width="9.28515625" customWidth="1"/>
    <col min="4857" max="4857" width="32.140625" customWidth="1"/>
    <col min="4858" max="4858" width="9.42578125" customWidth="1"/>
    <col min="4859" max="4859" width="8.5703125" customWidth="1"/>
    <col min="4860" max="4860" width="9" customWidth="1"/>
    <col min="4861" max="4861" width="9.5703125" customWidth="1"/>
    <col min="4862" max="4862" width="8.140625" customWidth="1"/>
    <col min="4863" max="4863" width="9.28515625" customWidth="1"/>
    <col min="5113" max="5113" width="32.140625" customWidth="1"/>
    <col min="5114" max="5114" width="9.42578125" customWidth="1"/>
    <col min="5115" max="5115" width="8.5703125" customWidth="1"/>
    <col min="5116" max="5116" width="9" customWidth="1"/>
    <col min="5117" max="5117" width="9.5703125" customWidth="1"/>
    <col min="5118" max="5118" width="8.140625" customWidth="1"/>
    <col min="5119" max="5119" width="9.28515625" customWidth="1"/>
    <col min="5369" max="5369" width="32.140625" customWidth="1"/>
    <col min="5370" max="5370" width="9.42578125" customWidth="1"/>
    <col min="5371" max="5371" width="8.5703125" customWidth="1"/>
    <col min="5372" max="5372" width="9" customWidth="1"/>
    <col min="5373" max="5373" width="9.5703125" customWidth="1"/>
    <col min="5374" max="5374" width="8.140625" customWidth="1"/>
    <col min="5375" max="5375" width="9.28515625" customWidth="1"/>
    <col min="5625" max="5625" width="32.140625" customWidth="1"/>
    <col min="5626" max="5626" width="9.42578125" customWidth="1"/>
    <col min="5627" max="5627" width="8.5703125" customWidth="1"/>
    <col min="5628" max="5628" width="9" customWidth="1"/>
    <col min="5629" max="5629" width="9.5703125" customWidth="1"/>
    <col min="5630" max="5630" width="8.140625" customWidth="1"/>
    <col min="5631" max="5631" width="9.28515625" customWidth="1"/>
    <col min="5881" max="5881" width="32.140625" customWidth="1"/>
    <col min="5882" max="5882" width="9.42578125" customWidth="1"/>
    <col min="5883" max="5883" width="8.5703125" customWidth="1"/>
    <col min="5884" max="5884" width="9" customWidth="1"/>
    <col min="5885" max="5885" width="9.5703125" customWidth="1"/>
    <col min="5886" max="5886" width="8.140625" customWidth="1"/>
    <col min="5887" max="5887" width="9.28515625" customWidth="1"/>
    <col min="6137" max="6137" width="32.140625" customWidth="1"/>
    <col min="6138" max="6138" width="9.42578125" customWidth="1"/>
    <col min="6139" max="6139" width="8.5703125" customWidth="1"/>
    <col min="6140" max="6140" width="9" customWidth="1"/>
    <col min="6141" max="6141" width="9.5703125" customWidth="1"/>
    <col min="6142" max="6142" width="8.140625" customWidth="1"/>
    <col min="6143" max="6143" width="9.28515625" customWidth="1"/>
    <col min="6393" max="6393" width="32.140625" customWidth="1"/>
    <col min="6394" max="6394" width="9.42578125" customWidth="1"/>
    <col min="6395" max="6395" width="8.5703125" customWidth="1"/>
    <col min="6396" max="6396" width="9" customWidth="1"/>
    <col min="6397" max="6397" width="9.5703125" customWidth="1"/>
    <col min="6398" max="6398" width="8.140625" customWidth="1"/>
    <col min="6399" max="6399" width="9.28515625" customWidth="1"/>
    <col min="6649" max="6649" width="32.140625" customWidth="1"/>
    <col min="6650" max="6650" width="9.42578125" customWidth="1"/>
    <col min="6651" max="6651" width="8.5703125" customWidth="1"/>
    <col min="6652" max="6652" width="9" customWidth="1"/>
    <col min="6653" max="6653" width="9.5703125" customWidth="1"/>
    <col min="6654" max="6654" width="8.140625" customWidth="1"/>
    <col min="6655" max="6655" width="9.28515625" customWidth="1"/>
    <col min="6905" max="6905" width="32.140625" customWidth="1"/>
    <col min="6906" max="6906" width="9.42578125" customWidth="1"/>
    <col min="6907" max="6907" width="8.5703125" customWidth="1"/>
    <col min="6908" max="6908" width="9" customWidth="1"/>
    <col min="6909" max="6909" width="9.5703125" customWidth="1"/>
    <col min="6910" max="6910" width="8.140625" customWidth="1"/>
    <col min="6911" max="6911" width="9.28515625" customWidth="1"/>
    <col min="7161" max="7161" width="32.140625" customWidth="1"/>
    <col min="7162" max="7162" width="9.42578125" customWidth="1"/>
    <col min="7163" max="7163" width="8.5703125" customWidth="1"/>
    <col min="7164" max="7164" width="9" customWidth="1"/>
    <col min="7165" max="7165" width="9.5703125" customWidth="1"/>
    <col min="7166" max="7166" width="8.140625" customWidth="1"/>
    <col min="7167" max="7167" width="9.28515625" customWidth="1"/>
    <col min="7417" max="7417" width="32.140625" customWidth="1"/>
    <col min="7418" max="7418" width="9.42578125" customWidth="1"/>
    <col min="7419" max="7419" width="8.5703125" customWidth="1"/>
    <col min="7420" max="7420" width="9" customWidth="1"/>
    <col min="7421" max="7421" width="9.5703125" customWidth="1"/>
    <col min="7422" max="7422" width="8.140625" customWidth="1"/>
    <col min="7423" max="7423" width="9.28515625" customWidth="1"/>
    <col min="7673" max="7673" width="32.140625" customWidth="1"/>
    <col min="7674" max="7674" width="9.42578125" customWidth="1"/>
    <col min="7675" max="7675" width="8.5703125" customWidth="1"/>
    <col min="7676" max="7676" width="9" customWidth="1"/>
    <col min="7677" max="7677" width="9.5703125" customWidth="1"/>
    <col min="7678" max="7678" width="8.140625" customWidth="1"/>
    <col min="7679" max="7679" width="9.28515625" customWidth="1"/>
    <col min="7929" max="7929" width="32.140625" customWidth="1"/>
    <col min="7930" max="7930" width="9.42578125" customWidth="1"/>
    <col min="7931" max="7931" width="8.5703125" customWidth="1"/>
    <col min="7932" max="7932" width="9" customWidth="1"/>
    <col min="7933" max="7933" width="9.5703125" customWidth="1"/>
    <col min="7934" max="7934" width="8.140625" customWidth="1"/>
    <col min="7935" max="7935" width="9.28515625" customWidth="1"/>
    <col min="8185" max="8185" width="32.140625" customWidth="1"/>
    <col min="8186" max="8186" width="9.42578125" customWidth="1"/>
    <col min="8187" max="8187" width="8.5703125" customWidth="1"/>
    <col min="8188" max="8188" width="9" customWidth="1"/>
    <col min="8189" max="8189" width="9.5703125" customWidth="1"/>
    <col min="8190" max="8190" width="8.140625" customWidth="1"/>
    <col min="8191" max="8191" width="9.28515625" customWidth="1"/>
    <col min="8441" max="8441" width="32.140625" customWidth="1"/>
    <col min="8442" max="8442" width="9.42578125" customWidth="1"/>
    <col min="8443" max="8443" width="8.5703125" customWidth="1"/>
    <col min="8444" max="8444" width="9" customWidth="1"/>
    <col min="8445" max="8445" width="9.5703125" customWidth="1"/>
    <col min="8446" max="8446" width="8.140625" customWidth="1"/>
    <col min="8447" max="8447" width="9.28515625" customWidth="1"/>
    <col min="8697" max="8697" width="32.140625" customWidth="1"/>
    <col min="8698" max="8698" width="9.42578125" customWidth="1"/>
    <col min="8699" max="8699" width="8.5703125" customWidth="1"/>
    <col min="8700" max="8700" width="9" customWidth="1"/>
    <col min="8701" max="8701" width="9.5703125" customWidth="1"/>
    <col min="8702" max="8702" width="8.140625" customWidth="1"/>
    <col min="8703" max="8703" width="9.28515625" customWidth="1"/>
    <col min="8953" max="8953" width="32.140625" customWidth="1"/>
    <col min="8954" max="8954" width="9.42578125" customWidth="1"/>
    <col min="8955" max="8955" width="8.5703125" customWidth="1"/>
    <col min="8956" max="8956" width="9" customWidth="1"/>
    <col min="8957" max="8957" width="9.5703125" customWidth="1"/>
    <col min="8958" max="8958" width="8.140625" customWidth="1"/>
    <col min="8959" max="8959" width="9.28515625" customWidth="1"/>
    <col min="9209" max="9209" width="32.140625" customWidth="1"/>
    <col min="9210" max="9210" width="9.42578125" customWidth="1"/>
    <col min="9211" max="9211" width="8.5703125" customWidth="1"/>
    <col min="9212" max="9212" width="9" customWidth="1"/>
    <col min="9213" max="9213" width="9.5703125" customWidth="1"/>
    <col min="9214" max="9214" width="8.140625" customWidth="1"/>
    <col min="9215" max="9215" width="9.28515625" customWidth="1"/>
    <col min="9465" max="9465" width="32.140625" customWidth="1"/>
    <col min="9466" max="9466" width="9.42578125" customWidth="1"/>
    <col min="9467" max="9467" width="8.5703125" customWidth="1"/>
    <col min="9468" max="9468" width="9" customWidth="1"/>
    <col min="9469" max="9469" width="9.5703125" customWidth="1"/>
    <col min="9470" max="9470" width="8.140625" customWidth="1"/>
    <col min="9471" max="9471" width="9.28515625" customWidth="1"/>
    <col min="9721" max="9721" width="32.140625" customWidth="1"/>
    <col min="9722" max="9722" width="9.42578125" customWidth="1"/>
    <col min="9723" max="9723" width="8.5703125" customWidth="1"/>
    <col min="9724" max="9724" width="9" customWidth="1"/>
    <col min="9725" max="9725" width="9.5703125" customWidth="1"/>
    <col min="9726" max="9726" width="8.140625" customWidth="1"/>
    <col min="9727" max="9727" width="9.28515625" customWidth="1"/>
    <col min="9977" max="9977" width="32.140625" customWidth="1"/>
    <col min="9978" max="9978" width="9.42578125" customWidth="1"/>
    <col min="9979" max="9979" width="8.5703125" customWidth="1"/>
    <col min="9980" max="9980" width="9" customWidth="1"/>
    <col min="9981" max="9981" width="9.5703125" customWidth="1"/>
    <col min="9982" max="9982" width="8.140625" customWidth="1"/>
    <col min="9983" max="9983" width="9.28515625" customWidth="1"/>
    <col min="10233" max="10233" width="32.140625" customWidth="1"/>
    <col min="10234" max="10234" width="9.42578125" customWidth="1"/>
    <col min="10235" max="10235" width="8.5703125" customWidth="1"/>
    <col min="10236" max="10236" width="9" customWidth="1"/>
    <col min="10237" max="10237" width="9.5703125" customWidth="1"/>
    <col min="10238" max="10238" width="8.140625" customWidth="1"/>
    <col min="10239" max="10239" width="9.28515625" customWidth="1"/>
    <col min="10489" max="10489" width="32.140625" customWidth="1"/>
    <col min="10490" max="10490" width="9.42578125" customWidth="1"/>
    <col min="10491" max="10491" width="8.5703125" customWidth="1"/>
    <col min="10492" max="10492" width="9" customWidth="1"/>
    <col min="10493" max="10493" width="9.5703125" customWidth="1"/>
    <col min="10494" max="10494" width="8.140625" customWidth="1"/>
    <col min="10495" max="10495" width="9.28515625" customWidth="1"/>
    <col min="10745" max="10745" width="32.140625" customWidth="1"/>
    <col min="10746" max="10746" width="9.42578125" customWidth="1"/>
    <col min="10747" max="10747" width="8.5703125" customWidth="1"/>
    <col min="10748" max="10748" width="9" customWidth="1"/>
    <col min="10749" max="10749" width="9.5703125" customWidth="1"/>
    <col min="10750" max="10750" width="8.140625" customWidth="1"/>
    <col min="10751" max="10751" width="9.28515625" customWidth="1"/>
    <col min="11001" max="11001" width="32.140625" customWidth="1"/>
    <col min="11002" max="11002" width="9.42578125" customWidth="1"/>
    <col min="11003" max="11003" width="8.5703125" customWidth="1"/>
    <col min="11004" max="11004" width="9" customWidth="1"/>
    <col min="11005" max="11005" width="9.5703125" customWidth="1"/>
    <col min="11006" max="11006" width="8.140625" customWidth="1"/>
    <col min="11007" max="11007" width="9.28515625" customWidth="1"/>
    <col min="11257" max="11257" width="32.140625" customWidth="1"/>
    <col min="11258" max="11258" width="9.42578125" customWidth="1"/>
    <col min="11259" max="11259" width="8.5703125" customWidth="1"/>
    <col min="11260" max="11260" width="9" customWidth="1"/>
    <col min="11261" max="11261" width="9.5703125" customWidth="1"/>
    <col min="11262" max="11262" width="8.140625" customWidth="1"/>
    <col min="11263" max="11263" width="9.28515625" customWidth="1"/>
    <col min="11513" max="11513" width="32.140625" customWidth="1"/>
    <col min="11514" max="11514" width="9.42578125" customWidth="1"/>
    <col min="11515" max="11515" width="8.5703125" customWidth="1"/>
    <col min="11516" max="11516" width="9" customWidth="1"/>
    <col min="11517" max="11517" width="9.5703125" customWidth="1"/>
    <col min="11518" max="11518" width="8.140625" customWidth="1"/>
    <col min="11519" max="11519" width="9.28515625" customWidth="1"/>
    <col min="11769" max="11769" width="32.140625" customWidth="1"/>
    <col min="11770" max="11770" width="9.42578125" customWidth="1"/>
    <col min="11771" max="11771" width="8.5703125" customWidth="1"/>
    <col min="11772" max="11772" width="9" customWidth="1"/>
    <col min="11773" max="11773" width="9.5703125" customWidth="1"/>
    <col min="11774" max="11774" width="8.140625" customWidth="1"/>
    <col min="11775" max="11775" width="9.28515625" customWidth="1"/>
    <col min="12025" max="12025" width="32.140625" customWidth="1"/>
    <col min="12026" max="12026" width="9.42578125" customWidth="1"/>
    <col min="12027" max="12027" width="8.5703125" customWidth="1"/>
    <col min="12028" max="12028" width="9" customWidth="1"/>
    <col min="12029" max="12029" width="9.5703125" customWidth="1"/>
    <col min="12030" max="12030" width="8.140625" customWidth="1"/>
    <col min="12031" max="12031" width="9.28515625" customWidth="1"/>
    <col min="12281" max="12281" width="32.140625" customWidth="1"/>
    <col min="12282" max="12282" width="9.42578125" customWidth="1"/>
    <col min="12283" max="12283" width="8.5703125" customWidth="1"/>
    <col min="12284" max="12284" width="9" customWidth="1"/>
    <col min="12285" max="12285" width="9.5703125" customWidth="1"/>
    <col min="12286" max="12286" width="8.140625" customWidth="1"/>
    <col min="12287" max="12287" width="9.28515625" customWidth="1"/>
    <col min="12537" max="12537" width="32.140625" customWidth="1"/>
    <col min="12538" max="12538" width="9.42578125" customWidth="1"/>
    <col min="12539" max="12539" width="8.5703125" customWidth="1"/>
    <col min="12540" max="12540" width="9" customWidth="1"/>
    <col min="12541" max="12541" width="9.5703125" customWidth="1"/>
    <col min="12542" max="12542" width="8.140625" customWidth="1"/>
    <col min="12543" max="12543" width="9.28515625" customWidth="1"/>
    <col min="12793" max="12793" width="32.140625" customWidth="1"/>
    <col min="12794" max="12794" width="9.42578125" customWidth="1"/>
    <col min="12795" max="12795" width="8.5703125" customWidth="1"/>
    <col min="12796" max="12796" width="9" customWidth="1"/>
    <col min="12797" max="12797" width="9.5703125" customWidth="1"/>
    <col min="12798" max="12798" width="8.140625" customWidth="1"/>
    <col min="12799" max="12799" width="9.28515625" customWidth="1"/>
    <col min="13049" max="13049" width="32.140625" customWidth="1"/>
    <col min="13050" max="13050" width="9.42578125" customWidth="1"/>
    <col min="13051" max="13051" width="8.5703125" customWidth="1"/>
    <col min="13052" max="13052" width="9" customWidth="1"/>
    <col min="13053" max="13053" width="9.5703125" customWidth="1"/>
    <col min="13054" max="13054" width="8.140625" customWidth="1"/>
    <col min="13055" max="13055" width="9.28515625" customWidth="1"/>
    <col min="13305" max="13305" width="32.140625" customWidth="1"/>
    <col min="13306" max="13306" width="9.42578125" customWidth="1"/>
    <col min="13307" max="13307" width="8.5703125" customWidth="1"/>
    <col min="13308" max="13308" width="9" customWidth="1"/>
    <col min="13309" max="13309" width="9.5703125" customWidth="1"/>
    <col min="13310" max="13310" width="8.140625" customWidth="1"/>
    <col min="13311" max="13311" width="9.28515625" customWidth="1"/>
    <col min="13561" max="13561" width="32.140625" customWidth="1"/>
    <col min="13562" max="13562" width="9.42578125" customWidth="1"/>
    <col min="13563" max="13563" width="8.5703125" customWidth="1"/>
    <col min="13564" max="13564" width="9" customWidth="1"/>
    <col min="13565" max="13565" width="9.5703125" customWidth="1"/>
    <col min="13566" max="13566" width="8.140625" customWidth="1"/>
    <col min="13567" max="13567" width="9.28515625" customWidth="1"/>
    <col min="13817" max="13817" width="32.140625" customWidth="1"/>
    <col min="13818" max="13818" width="9.42578125" customWidth="1"/>
    <col min="13819" max="13819" width="8.5703125" customWidth="1"/>
    <col min="13820" max="13820" width="9" customWidth="1"/>
    <col min="13821" max="13821" width="9.5703125" customWidth="1"/>
    <col min="13822" max="13822" width="8.140625" customWidth="1"/>
    <col min="13823" max="13823" width="9.28515625" customWidth="1"/>
    <col min="14073" max="14073" width="32.140625" customWidth="1"/>
    <col min="14074" max="14074" width="9.42578125" customWidth="1"/>
    <col min="14075" max="14075" width="8.5703125" customWidth="1"/>
    <col min="14076" max="14076" width="9" customWidth="1"/>
    <col min="14077" max="14077" width="9.5703125" customWidth="1"/>
    <col min="14078" max="14078" width="8.140625" customWidth="1"/>
    <col min="14079" max="14079" width="9.28515625" customWidth="1"/>
    <col min="14329" max="14329" width="32.140625" customWidth="1"/>
    <col min="14330" max="14330" width="9.42578125" customWidth="1"/>
    <col min="14331" max="14331" width="8.5703125" customWidth="1"/>
    <col min="14332" max="14332" width="9" customWidth="1"/>
    <col min="14333" max="14333" width="9.5703125" customWidth="1"/>
    <col min="14334" max="14334" width="8.140625" customWidth="1"/>
    <col min="14335" max="14335" width="9.28515625" customWidth="1"/>
    <col min="14585" max="14585" width="32.140625" customWidth="1"/>
    <col min="14586" max="14586" width="9.42578125" customWidth="1"/>
    <col min="14587" max="14587" width="8.5703125" customWidth="1"/>
    <col min="14588" max="14588" width="9" customWidth="1"/>
    <col min="14589" max="14589" width="9.5703125" customWidth="1"/>
    <col min="14590" max="14590" width="8.140625" customWidth="1"/>
    <col min="14591" max="14591" width="9.28515625" customWidth="1"/>
    <col min="14841" max="14841" width="32.140625" customWidth="1"/>
    <col min="14842" max="14842" width="9.42578125" customWidth="1"/>
    <col min="14843" max="14843" width="8.5703125" customWidth="1"/>
    <col min="14844" max="14844" width="9" customWidth="1"/>
    <col min="14845" max="14845" width="9.5703125" customWidth="1"/>
    <col min="14846" max="14846" width="8.140625" customWidth="1"/>
    <col min="14847" max="14847" width="9.28515625" customWidth="1"/>
    <col min="15097" max="15097" width="32.140625" customWidth="1"/>
    <col min="15098" max="15098" width="9.42578125" customWidth="1"/>
    <col min="15099" max="15099" width="8.5703125" customWidth="1"/>
    <col min="15100" max="15100" width="9" customWidth="1"/>
    <col min="15101" max="15101" width="9.5703125" customWidth="1"/>
    <col min="15102" max="15102" width="8.140625" customWidth="1"/>
    <col min="15103" max="15103" width="9.28515625" customWidth="1"/>
    <col min="15353" max="15353" width="32.140625" customWidth="1"/>
    <col min="15354" max="15354" width="9.42578125" customWidth="1"/>
    <col min="15355" max="15355" width="8.5703125" customWidth="1"/>
    <col min="15356" max="15356" width="9" customWidth="1"/>
    <col min="15357" max="15357" width="9.5703125" customWidth="1"/>
    <col min="15358" max="15358" width="8.140625" customWidth="1"/>
    <col min="15359" max="15359" width="9.28515625" customWidth="1"/>
    <col min="15609" max="15609" width="32.140625" customWidth="1"/>
    <col min="15610" max="15610" width="9.42578125" customWidth="1"/>
    <col min="15611" max="15611" width="8.5703125" customWidth="1"/>
    <col min="15612" max="15612" width="9" customWidth="1"/>
    <col min="15613" max="15613" width="9.5703125" customWidth="1"/>
    <col min="15614" max="15614" width="8.140625" customWidth="1"/>
    <col min="15615" max="15615" width="9.28515625" customWidth="1"/>
    <col min="15865" max="15865" width="32.140625" customWidth="1"/>
    <col min="15866" max="15866" width="9.42578125" customWidth="1"/>
    <col min="15867" max="15867" width="8.5703125" customWidth="1"/>
    <col min="15868" max="15868" width="9" customWidth="1"/>
    <col min="15869" max="15869" width="9.5703125" customWidth="1"/>
    <col min="15870" max="15870" width="8.140625" customWidth="1"/>
    <col min="15871" max="15871" width="9.28515625" customWidth="1"/>
    <col min="16121" max="16121" width="32.140625" customWidth="1"/>
    <col min="16122" max="16122" width="9.42578125" customWidth="1"/>
    <col min="16123" max="16123" width="8.5703125" customWidth="1"/>
    <col min="16124" max="16124" width="9" customWidth="1"/>
    <col min="16125" max="16125" width="9.5703125" customWidth="1"/>
    <col min="16126" max="16126" width="8.140625" customWidth="1"/>
    <col min="16127" max="16127" width="9.28515625" customWidth="1"/>
  </cols>
  <sheetData>
    <row r="2" spans="1:9">
      <c r="A2" s="246"/>
      <c r="B2" s="530" t="s">
        <v>538</v>
      </c>
      <c r="C2" s="530"/>
      <c r="D2" s="530"/>
      <c r="E2" s="530"/>
      <c r="F2" s="530"/>
      <c r="G2" s="530"/>
      <c r="H2" s="530"/>
      <c r="I2" s="273"/>
    </row>
    <row r="3" spans="1:9">
      <c r="B3" s="531" t="s">
        <v>25</v>
      </c>
      <c r="C3" s="539" t="s">
        <v>16</v>
      </c>
      <c r="D3" s="533" t="s">
        <v>17</v>
      </c>
      <c r="E3" s="538" t="s">
        <v>26</v>
      </c>
      <c r="F3" s="538"/>
      <c r="G3" s="538" t="s">
        <v>27</v>
      </c>
      <c r="H3" s="538"/>
      <c r="I3" s="274"/>
    </row>
    <row r="4" spans="1:9">
      <c r="B4" s="532"/>
      <c r="C4" s="539"/>
      <c r="D4" s="533"/>
      <c r="E4" s="215" t="s">
        <v>28</v>
      </c>
      <c r="F4" s="215" t="s">
        <v>29</v>
      </c>
      <c r="G4" s="215" t="s">
        <v>28</v>
      </c>
      <c r="H4" s="215" t="s">
        <v>29</v>
      </c>
      <c r="I4" s="275"/>
    </row>
    <row r="5" spans="1:9" ht="23.25">
      <c r="B5" s="90" t="s">
        <v>150</v>
      </c>
      <c r="C5" s="108">
        <f>SUM(C6:C12)</f>
        <v>17</v>
      </c>
      <c r="D5" s="106">
        <f>C5/$C$37*100</f>
        <v>1.9906323185011712</v>
      </c>
      <c r="E5" s="108">
        <f>SUM(E6:E12)</f>
        <v>7</v>
      </c>
      <c r="F5" s="91">
        <f>E5/$C$37*100</f>
        <v>0.81967213114754101</v>
      </c>
      <c r="G5" s="108">
        <f>SUM(G6:G12)</f>
        <v>10</v>
      </c>
      <c r="H5" s="91">
        <f>G5/$C$37*100</f>
        <v>1.1709601873536302</v>
      </c>
      <c r="I5" s="276"/>
    </row>
    <row r="6" spans="1:9" ht="12.75" customHeight="1">
      <c r="B6" s="196" t="s">
        <v>151</v>
      </c>
      <c r="C6" s="108">
        <v>6</v>
      </c>
      <c r="D6" s="107">
        <f t="shared" ref="D6:D37" si="0">C6/$C$37*100</f>
        <v>0.70257611241217799</v>
      </c>
      <c r="E6" s="263">
        <v>2</v>
      </c>
      <c r="F6" s="269">
        <f>E6/$C$37*100</f>
        <v>0.23419203747072601</v>
      </c>
      <c r="G6" s="263">
        <v>4</v>
      </c>
      <c r="H6" s="98">
        <f t="shared" ref="H6:H25" si="1">G6/$C$37*100</f>
        <v>0.46838407494145201</v>
      </c>
      <c r="I6" s="277"/>
    </row>
    <row r="7" spans="1:9">
      <c r="B7" s="328" t="s">
        <v>403</v>
      </c>
      <c r="C7" s="108">
        <v>3</v>
      </c>
      <c r="D7" s="107">
        <f t="shared" si="0"/>
        <v>0.35128805620608899</v>
      </c>
      <c r="E7" s="263">
        <v>1</v>
      </c>
      <c r="F7" s="269">
        <f t="shared" ref="F7:F12" si="2">E7/$C$37*100</f>
        <v>0.117096018735363</v>
      </c>
      <c r="G7" s="263">
        <v>2</v>
      </c>
      <c r="H7" s="98">
        <f t="shared" si="1"/>
        <v>0.23419203747072601</v>
      </c>
      <c r="I7" s="277"/>
    </row>
    <row r="8" spans="1:9">
      <c r="B8" s="411" t="s">
        <v>404</v>
      </c>
      <c r="C8" s="93">
        <v>3</v>
      </c>
      <c r="D8" s="107">
        <f t="shared" si="0"/>
        <v>0.35128805620608899</v>
      </c>
      <c r="E8" s="94">
        <v>2</v>
      </c>
      <c r="F8" s="269">
        <f t="shared" si="2"/>
        <v>0.23419203747072601</v>
      </c>
      <c r="G8" s="94">
        <v>1</v>
      </c>
      <c r="H8" s="98">
        <f t="shared" si="1"/>
        <v>0.117096018735363</v>
      </c>
      <c r="I8" s="277"/>
    </row>
    <row r="9" spans="1:9" ht="15" customHeight="1">
      <c r="B9" s="266" t="s">
        <v>405</v>
      </c>
      <c r="C9" s="93">
        <v>1</v>
      </c>
      <c r="D9" s="107">
        <f t="shared" si="0"/>
        <v>0.117096018735363</v>
      </c>
      <c r="E9" s="94">
        <v>0</v>
      </c>
      <c r="F9" s="269">
        <f t="shared" si="2"/>
        <v>0</v>
      </c>
      <c r="G9" s="94">
        <v>1</v>
      </c>
      <c r="H9" s="98">
        <f t="shared" si="1"/>
        <v>0.117096018735363</v>
      </c>
      <c r="I9" s="277"/>
    </row>
    <row r="10" spans="1:9" ht="15.75" customHeight="1">
      <c r="B10" s="266" t="s">
        <v>406</v>
      </c>
      <c r="C10" s="93">
        <v>1</v>
      </c>
      <c r="D10" s="107">
        <f t="shared" si="0"/>
        <v>0.117096018735363</v>
      </c>
      <c r="E10" s="94">
        <v>0</v>
      </c>
      <c r="F10" s="269">
        <f t="shared" si="2"/>
        <v>0</v>
      </c>
      <c r="G10" s="94">
        <v>1</v>
      </c>
      <c r="H10" s="98">
        <f t="shared" si="1"/>
        <v>0.117096018735363</v>
      </c>
      <c r="I10" s="277"/>
    </row>
    <row r="11" spans="1:9" ht="15.75" customHeight="1">
      <c r="B11" s="264" t="s">
        <v>407</v>
      </c>
      <c r="C11" s="93">
        <v>2</v>
      </c>
      <c r="D11" s="107">
        <f t="shared" si="0"/>
        <v>0.23419203747072601</v>
      </c>
      <c r="E11" s="94">
        <v>1</v>
      </c>
      <c r="F11" s="269">
        <f t="shared" si="2"/>
        <v>0.117096018735363</v>
      </c>
      <c r="G11" s="94">
        <v>1</v>
      </c>
      <c r="H11" s="98">
        <f t="shared" si="1"/>
        <v>0.117096018735363</v>
      </c>
      <c r="I11" s="277"/>
    </row>
    <row r="12" spans="1:9" ht="13.5" customHeight="1">
      <c r="B12" s="264" t="s">
        <v>408</v>
      </c>
      <c r="C12" s="93">
        <v>1</v>
      </c>
      <c r="D12" s="107">
        <f t="shared" si="0"/>
        <v>0.117096018735363</v>
      </c>
      <c r="E12" s="94">
        <v>1</v>
      </c>
      <c r="F12" s="269">
        <f t="shared" si="2"/>
        <v>0.117096018735363</v>
      </c>
      <c r="G12" s="94">
        <v>0</v>
      </c>
      <c r="H12" s="98">
        <f t="shared" si="1"/>
        <v>0</v>
      </c>
      <c r="I12" s="277"/>
    </row>
    <row r="13" spans="1:9" ht="24" customHeight="1">
      <c r="B13" s="89" t="s">
        <v>153</v>
      </c>
      <c r="C13" s="108">
        <f>SUM(C14:C21)</f>
        <v>739</v>
      </c>
      <c r="D13" s="106">
        <f t="shared" si="0"/>
        <v>86.53395784543325</v>
      </c>
      <c r="E13" s="108">
        <f>SUM(E14:E21)</f>
        <v>334</v>
      </c>
      <c r="F13" s="91">
        <f t="shared" ref="F13:F25" si="3">E13/$C$37*100</f>
        <v>39.110070257611241</v>
      </c>
      <c r="G13" s="108">
        <f>SUM(G14:G21)</f>
        <v>405</v>
      </c>
      <c r="H13" s="92">
        <f t="shared" si="1"/>
        <v>47.423887587822016</v>
      </c>
      <c r="I13" s="278"/>
    </row>
    <row r="14" spans="1:9" ht="24">
      <c r="B14" s="45" t="s">
        <v>154</v>
      </c>
      <c r="C14" s="96">
        <v>4</v>
      </c>
      <c r="D14" s="107">
        <f t="shared" si="0"/>
        <v>0.46838407494145201</v>
      </c>
      <c r="E14" s="94">
        <v>0</v>
      </c>
      <c r="F14" s="104">
        <f t="shared" si="3"/>
        <v>0</v>
      </c>
      <c r="G14" s="94">
        <v>4</v>
      </c>
      <c r="H14" s="105">
        <f t="shared" si="1"/>
        <v>0.46838407494145201</v>
      </c>
      <c r="I14" s="279"/>
    </row>
    <row r="15" spans="1:9" ht="36">
      <c r="B15" s="45" t="s">
        <v>156</v>
      </c>
      <c r="C15" s="96">
        <v>2</v>
      </c>
      <c r="D15" s="107">
        <f t="shared" si="0"/>
        <v>0.23419203747072601</v>
      </c>
      <c r="E15" s="94">
        <v>1</v>
      </c>
      <c r="F15" s="104">
        <f t="shared" si="3"/>
        <v>0.117096018735363</v>
      </c>
      <c r="G15" s="94">
        <v>1</v>
      </c>
      <c r="H15" s="105">
        <f t="shared" si="1"/>
        <v>0.117096018735363</v>
      </c>
      <c r="I15" s="279"/>
    </row>
    <row r="16" spans="1:9" ht="36">
      <c r="B16" s="45" t="s">
        <v>158</v>
      </c>
      <c r="C16" s="96">
        <v>2</v>
      </c>
      <c r="D16" s="107">
        <f t="shared" si="0"/>
        <v>0.23419203747072601</v>
      </c>
      <c r="E16" s="94">
        <v>2</v>
      </c>
      <c r="F16" s="104">
        <f t="shared" si="3"/>
        <v>0.23419203747072601</v>
      </c>
      <c r="G16" s="94">
        <v>0</v>
      </c>
      <c r="H16" s="105">
        <f t="shared" si="1"/>
        <v>0</v>
      </c>
      <c r="I16" s="279"/>
    </row>
    <row r="17" spans="2:11" ht="36">
      <c r="B17" s="45" t="s">
        <v>159</v>
      </c>
      <c r="C17" s="96">
        <v>369</v>
      </c>
      <c r="D17" s="107">
        <f t="shared" si="0"/>
        <v>43.208430913348941</v>
      </c>
      <c r="E17" s="94">
        <v>180</v>
      </c>
      <c r="F17" s="104">
        <f t="shared" si="3"/>
        <v>21.07728337236534</v>
      </c>
      <c r="G17" s="94">
        <v>189</v>
      </c>
      <c r="H17" s="105">
        <f t="shared" si="1"/>
        <v>22.131147540983605</v>
      </c>
      <c r="I17" s="279"/>
    </row>
    <row r="18" spans="2:11" ht="24">
      <c r="B18" s="45" t="s">
        <v>160</v>
      </c>
      <c r="C18" s="96">
        <v>342</v>
      </c>
      <c r="D18" s="107">
        <f t="shared" si="0"/>
        <v>40.046838407494143</v>
      </c>
      <c r="E18" s="216">
        <v>137</v>
      </c>
      <c r="F18" s="104">
        <f t="shared" si="3"/>
        <v>16.042154566744731</v>
      </c>
      <c r="G18" s="216">
        <v>205</v>
      </c>
      <c r="H18" s="105">
        <f t="shared" si="1"/>
        <v>24.004683840749415</v>
      </c>
      <c r="I18" s="279"/>
    </row>
    <row r="19" spans="2:11" ht="36.75">
      <c r="B19" s="411" t="s">
        <v>409</v>
      </c>
      <c r="C19" s="96">
        <v>1</v>
      </c>
      <c r="D19" s="107">
        <f t="shared" si="0"/>
        <v>0.117096018735363</v>
      </c>
      <c r="E19" s="94">
        <v>1</v>
      </c>
      <c r="F19" s="104">
        <f t="shared" si="3"/>
        <v>0.117096018735363</v>
      </c>
      <c r="G19" s="94">
        <v>0</v>
      </c>
      <c r="H19" s="105">
        <f t="shared" si="1"/>
        <v>0</v>
      </c>
      <c r="I19" s="279"/>
      <c r="K19" s="2"/>
    </row>
    <row r="20" spans="2:11" ht="36">
      <c r="B20" s="45" t="s">
        <v>161</v>
      </c>
      <c r="C20" s="96">
        <v>2</v>
      </c>
      <c r="D20" s="107">
        <f t="shared" si="0"/>
        <v>0.23419203747072601</v>
      </c>
      <c r="E20" s="94">
        <v>1</v>
      </c>
      <c r="F20" s="104">
        <f t="shared" si="3"/>
        <v>0.117096018735363</v>
      </c>
      <c r="G20" s="94">
        <v>1</v>
      </c>
      <c r="H20" s="105">
        <f t="shared" si="1"/>
        <v>0.117096018735363</v>
      </c>
      <c r="I20" s="279"/>
    </row>
    <row r="21" spans="2:11" ht="36">
      <c r="B21" s="45" t="s">
        <v>162</v>
      </c>
      <c r="C21" s="96">
        <v>17</v>
      </c>
      <c r="D21" s="107">
        <f t="shared" si="0"/>
        <v>1.9906323185011712</v>
      </c>
      <c r="E21" s="94">
        <v>12</v>
      </c>
      <c r="F21" s="104">
        <f t="shared" si="3"/>
        <v>1.405152224824356</v>
      </c>
      <c r="G21" s="94">
        <v>5</v>
      </c>
      <c r="H21" s="105">
        <f t="shared" si="1"/>
        <v>0.58548009367681508</v>
      </c>
      <c r="I21" s="279"/>
    </row>
    <row r="22" spans="2:11" ht="23.25">
      <c r="B22" s="89" t="s">
        <v>163</v>
      </c>
      <c r="C22" s="108">
        <f>SUM(C23:C24)</f>
        <v>6</v>
      </c>
      <c r="D22" s="106">
        <f t="shared" si="0"/>
        <v>0.70257611241217799</v>
      </c>
      <c r="E22" s="108">
        <f>SUM(E23:E24)</f>
        <v>4</v>
      </c>
      <c r="F22" s="91">
        <f t="shared" si="3"/>
        <v>0.46838407494145201</v>
      </c>
      <c r="G22" s="108">
        <f>SUM(G23:G24)</f>
        <v>2</v>
      </c>
      <c r="H22" s="91">
        <f t="shared" si="1"/>
        <v>0.23419203747072601</v>
      </c>
      <c r="I22" s="276"/>
    </row>
    <row r="23" spans="2:11" ht="48">
      <c r="B23" s="45" t="s">
        <v>164</v>
      </c>
      <c r="C23" s="96">
        <v>3</v>
      </c>
      <c r="D23" s="107">
        <f t="shared" si="0"/>
        <v>0.35128805620608899</v>
      </c>
      <c r="E23" s="268">
        <v>2</v>
      </c>
      <c r="F23" s="270">
        <f t="shared" si="3"/>
        <v>0.23419203747072601</v>
      </c>
      <c r="G23" s="100">
        <v>1</v>
      </c>
      <c r="H23" s="272">
        <f t="shared" si="1"/>
        <v>0.117096018735363</v>
      </c>
      <c r="I23" s="280"/>
    </row>
    <row r="24" spans="2:11" ht="48">
      <c r="B24" s="45" t="s">
        <v>165</v>
      </c>
      <c r="C24" s="96">
        <v>3</v>
      </c>
      <c r="D24" s="107">
        <f t="shared" si="0"/>
        <v>0.35128805620608899</v>
      </c>
      <c r="E24" s="268">
        <v>2</v>
      </c>
      <c r="F24" s="270">
        <f t="shared" si="3"/>
        <v>0.23419203747072601</v>
      </c>
      <c r="G24" s="100">
        <v>1</v>
      </c>
      <c r="H24" s="272">
        <f t="shared" si="1"/>
        <v>0.117096018735363</v>
      </c>
      <c r="I24" s="280"/>
    </row>
    <row r="25" spans="2:11" ht="45.75">
      <c r="B25" s="89" t="s">
        <v>166</v>
      </c>
      <c r="C25" s="108">
        <f>SUM(C26:C30)</f>
        <v>20</v>
      </c>
      <c r="D25" s="106">
        <f t="shared" si="0"/>
        <v>2.3419203747072603</v>
      </c>
      <c r="E25" s="108">
        <f>SUM(E26:E30)</f>
        <v>8</v>
      </c>
      <c r="F25" s="91">
        <f t="shared" si="3"/>
        <v>0.93676814988290402</v>
      </c>
      <c r="G25" s="108">
        <f>SUM(G26:G30)</f>
        <v>12</v>
      </c>
      <c r="H25" s="91">
        <f t="shared" si="1"/>
        <v>1.405152224824356</v>
      </c>
      <c r="I25" s="276"/>
    </row>
    <row r="26" spans="2:11">
      <c r="B26" s="411" t="s">
        <v>410</v>
      </c>
      <c r="C26" s="96">
        <v>3</v>
      </c>
      <c r="D26" s="107">
        <f t="shared" si="0"/>
        <v>0.35128805620608899</v>
      </c>
      <c r="E26" s="16">
        <v>1</v>
      </c>
      <c r="F26" s="270">
        <f>E26/$C$37*100</f>
        <v>0.117096018735363</v>
      </c>
      <c r="G26" s="16">
        <v>2</v>
      </c>
      <c r="H26" s="105">
        <f>G26/$C$37*100</f>
        <v>0.23419203747072601</v>
      </c>
      <c r="I26" s="279"/>
    </row>
    <row r="27" spans="2:11" ht="15" customHeight="1">
      <c r="B27" s="411" t="s">
        <v>411</v>
      </c>
      <c r="C27" s="96">
        <v>1</v>
      </c>
      <c r="D27" s="107">
        <f t="shared" si="0"/>
        <v>0.117096018735363</v>
      </c>
      <c r="E27" s="99">
        <v>0</v>
      </c>
      <c r="F27" s="270">
        <f>E27/$C$37*100</f>
        <v>0</v>
      </c>
      <c r="G27" s="94">
        <v>1</v>
      </c>
      <c r="H27" s="105">
        <f t="shared" ref="H27:H30" si="4">G27/$C$37*100</f>
        <v>0.117096018735363</v>
      </c>
      <c r="I27" s="279"/>
    </row>
    <row r="28" spans="2:11" ht="48.75">
      <c r="B28" s="411" t="s">
        <v>412</v>
      </c>
      <c r="C28" s="96">
        <v>1</v>
      </c>
      <c r="D28" s="107">
        <f t="shared" si="0"/>
        <v>0.117096018735363</v>
      </c>
      <c r="E28" s="99">
        <v>1</v>
      </c>
      <c r="F28" s="97">
        <f>E28/$C$37*100</f>
        <v>0.117096018735363</v>
      </c>
      <c r="G28" s="94">
        <v>0</v>
      </c>
      <c r="H28" s="105">
        <f t="shared" si="4"/>
        <v>0</v>
      </c>
      <c r="I28" s="279"/>
    </row>
    <row r="29" spans="2:11" ht="60">
      <c r="B29" s="45" t="s">
        <v>167</v>
      </c>
      <c r="C29" s="96">
        <v>9</v>
      </c>
      <c r="D29" s="107">
        <f t="shared" si="0"/>
        <v>1.053864168618267</v>
      </c>
      <c r="E29" s="103">
        <v>3</v>
      </c>
      <c r="F29" s="97">
        <f t="shared" ref="F29:F30" si="5">E29/$C$37*100</f>
        <v>0.35128805620608899</v>
      </c>
      <c r="G29" s="103">
        <v>6</v>
      </c>
      <c r="H29" s="105">
        <f t="shared" si="4"/>
        <v>0.70257611241217799</v>
      </c>
      <c r="I29" s="279"/>
    </row>
    <row r="30" spans="2:11">
      <c r="B30" s="45" t="s">
        <v>168</v>
      </c>
      <c r="C30" s="96">
        <v>6</v>
      </c>
      <c r="D30" s="107">
        <f t="shared" si="0"/>
        <v>0.70257611241217799</v>
      </c>
      <c r="E30" s="16">
        <v>3</v>
      </c>
      <c r="F30" s="97">
        <f t="shared" si="5"/>
        <v>0.35128805620608899</v>
      </c>
      <c r="G30" s="16">
        <v>3</v>
      </c>
      <c r="H30" s="105">
        <f t="shared" si="4"/>
        <v>0.35128805620608899</v>
      </c>
      <c r="I30" s="279"/>
    </row>
    <row r="31" spans="2:11" ht="45.75">
      <c r="B31" s="89" t="s">
        <v>169</v>
      </c>
      <c r="C31" s="108">
        <f>SUM(C32:C34)</f>
        <v>71</v>
      </c>
      <c r="D31" s="106">
        <f t="shared" si="0"/>
        <v>8.3138173302107727</v>
      </c>
      <c r="E31" s="108">
        <f>SUM(E32:E34)</f>
        <v>23</v>
      </c>
      <c r="F31" s="91">
        <f t="shared" ref="F31:F37" si="6">E31/$C$37*100</f>
        <v>2.6932084309133488</v>
      </c>
      <c r="G31" s="108">
        <f>SUM(G32:G34)</f>
        <v>48</v>
      </c>
      <c r="H31" s="102">
        <f t="shared" ref="H31:H37" si="7">G31/$C$37*100</f>
        <v>5.6206088992974239</v>
      </c>
      <c r="I31" s="281"/>
    </row>
    <row r="32" spans="2:11" ht="60">
      <c r="B32" s="45" t="s">
        <v>170</v>
      </c>
      <c r="C32" s="96">
        <v>51</v>
      </c>
      <c r="D32" s="107">
        <f t="shared" si="0"/>
        <v>5.9718969555035128</v>
      </c>
      <c r="E32" s="94">
        <v>16</v>
      </c>
      <c r="F32" s="104">
        <f t="shared" si="6"/>
        <v>1.873536299765808</v>
      </c>
      <c r="G32" s="94">
        <v>35</v>
      </c>
      <c r="H32" s="105">
        <f t="shared" si="7"/>
        <v>4.0983606557377046</v>
      </c>
      <c r="I32" s="279"/>
    </row>
    <row r="33" spans="1:9" ht="60">
      <c r="B33" s="45" t="s">
        <v>171</v>
      </c>
      <c r="C33" s="96">
        <v>19</v>
      </c>
      <c r="D33" s="107">
        <f t="shared" si="0"/>
        <v>2.2248243559718972</v>
      </c>
      <c r="E33" s="94">
        <v>7</v>
      </c>
      <c r="F33" s="104">
        <f t="shared" si="6"/>
        <v>0.81967213114754101</v>
      </c>
      <c r="G33" s="94">
        <v>12</v>
      </c>
      <c r="H33" s="105">
        <f t="shared" si="7"/>
        <v>1.405152224824356</v>
      </c>
      <c r="I33" s="279"/>
    </row>
    <row r="34" spans="1:9" ht="24.75">
      <c r="B34" s="411" t="s">
        <v>413</v>
      </c>
      <c r="C34" s="96">
        <v>1</v>
      </c>
      <c r="D34" s="107">
        <f t="shared" si="0"/>
        <v>0.117096018735363</v>
      </c>
      <c r="E34" s="16">
        <v>0</v>
      </c>
      <c r="F34" s="104">
        <f t="shared" si="6"/>
        <v>0</v>
      </c>
      <c r="G34" s="16">
        <v>1</v>
      </c>
      <c r="H34" s="105">
        <f t="shared" si="7"/>
        <v>0.117096018735363</v>
      </c>
      <c r="I34" s="279"/>
    </row>
    <row r="35" spans="1:9" ht="23.25">
      <c r="B35" s="89" t="s">
        <v>178</v>
      </c>
      <c r="C35" s="95">
        <f>C36</f>
        <v>1</v>
      </c>
      <c r="D35" s="106">
        <f t="shared" si="0"/>
        <v>0.117096018735363</v>
      </c>
      <c r="E35" s="95">
        <f>E36</f>
        <v>0</v>
      </c>
      <c r="F35" s="271">
        <f t="shared" si="6"/>
        <v>0</v>
      </c>
      <c r="G35" s="95">
        <f>G36</f>
        <v>1</v>
      </c>
      <c r="H35" s="271">
        <f t="shared" si="7"/>
        <v>0.117096018735363</v>
      </c>
      <c r="I35" s="282"/>
    </row>
    <row r="36" spans="1:9">
      <c r="B36" s="411" t="s">
        <v>414</v>
      </c>
      <c r="C36" s="96">
        <v>1</v>
      </c>
      <c r="D36" s="107">
        <f t="shared" si="0"/>
        <v>0.117096018735363</v>
      </c>
      <c r="E36" s="101">
        <v>0</v>
      </c>
      <c r="F36" s="97">
        <f t="shared" si="6"/>
        <v>0</v>
      </c>
      <c r="G36" s="103">
        <v>1</v>
      </c>
      <c r="H36" s="98">
        <f t="shared" si="7"/>
        <v>0.117096018735363</v>
      </c>
      <c r="I36" s="277"/>
    </row>
    <row r="37" spans="1:9">
      <c r="B37" s="47" t="s">
        <v>13</v>
      </c>
      <c r="C37" s="95">
        <f>C35+C31+C25+C22+C13+C5</f>
        <v>854</v>
      </c>
      <c r="D37" s="106">
        <f t="shared" si="0"/>
        <v>100</v>
      </c>
      <c r="E37" s="95">
        <f>E35+E31+E25+E22+E13+E5</f>
        <v>376</v>
      </c>
      <c r="F37" s="91">
        <f t="shared" si="6"/>
        <v>44.028103044496483</v>
      </c>
      <c r="G37" s="95">
        <f>G35+G31+G25+G22+G13+G5</f>
        <v>478</v>
      </c>
      <c r="H37" s="102">
        <f t="shared" si="7"/>
        <v>55.97189695550351</v>
      </c>
      <c r="I37" s="281"/>
    </row>
    <row r="40" spans="1:9">
      <c r="B40" t="s">
        <v>172</v>
      </c>
    </row>
    <row r="41" spans="1:9">
      <c r="A41" s="246"/>
      <c r="B41" s="3" t="s">
        <v>173</v>
      </c>
    </row>
    <row r="66" spans="2:3">
      <c r="B66" s="401"/>
      <c r="C66" s="26"/>
    </row>
    <row r="67" spans="2:3">
      <c r="B67" s="402"/>
      <c r="C67" s="236"/>
    </row>
    <row r="68" spans="2:3">
      <c r="B68" s="402"/>
      <c r="C68" s="236"/>
    </row>
    <row r="69" spans="2:3">
      <c r="B69" s="402"/>
      <c r="C69" s="236"/>
    </row>
    <row r="70" spans="2:3">
      <c r="B70" s="402"/>
      <c r="C70" s="236"/>
    </row>
    <row r="71" spans="2:3">
      <c r="B71" s="402"/>
      <c r="C71" s="236"/>
    </row>
    <row r="72" spans="2:3">
      <c r="B72" s="133"/>
      <c r="C72" s="236"/>
    </row>
    <row r="73" spans="2:3">
      <c r="B73" s="403"/>
      <c r="C73" s="331"/>
    </row>
  </sheetData>
  <mergeCells count="6">
    <mergeCell ref="G3:H3"/>
    <mergeCell ref="B2:H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B2" sqref="B2:F2"/>
    </sheetView>
  </sheetViews>
  <sheetFormatPr baseColWidth="10" defaultRowHeight="15"/>
  <cols>
    <col min="2" max="2" width="37.5703125" style="41" customWidth="1"/>
    <col min="7" max="7" width="14.5703125" customWidth="1"/>
    <col min="241" max="241" width="37.5703125" customWidth="1"/>
    <col min="497" max="497" width="37.5703125" customWidth="1"/>
    <col min="753" max="753" width="37.5703125" customWidth="1"/>
    <col min="1009" max="1009" width="37.5703125" customWidth="1"/>
    <col min="1265" max="1265" width="37.5703125" customWidth="1"/>
    <col min="1521" max="1521" width="37.5703125" customWidth="1"/>
    <col min="1777" max="1777" width="37.5703125" customWidth="1"/>
    <col min="2033" max="2033" width="37.5703125" customWidth="1"/>
    <col min="2289" max="2289" width="37.5703125" customWidth="1"/>
    <col min="2545" max="2545" width="37.5703125" customWidth="1"/>
    <col min="2801" max="2801" width="37.5703125" customWidth="1"/>
    <col min="3057" max="3057" width="37.5703125" customWidth="1"/>
    <col min="3313" max="3313" width="37.5703125" customWidth="1"/>
    <col min="3569" max="3569" width="37.5703125" customWidth="1"/>
    <col min="3825" max="3825" width="37.5703125" customWidth="1"/>
    <col min="4081" max="4081" width="37.5703125" customWidth="1"/>
    <col min="4337" max="4337" width="37.5703125" customWidth="1"/>
    <col min="4593" max="4593" width="37.5703125" customWidth="1"/>
    <col min="4849" max="4849" width="37.5703125" customWidth="1"/>
    <col min="5105" max="5105" width="37.5703125" customWidth="1"/>
    <col min="5361" max="5361" width="37.5703125" customWidth="1"/>
    <col min="5617" max="5617" width="37.5703125" customWidth="1"/>
    <col min="5873" max="5873" width="37.5703125" customWidth="1"/>
    <col min="6129" max="6129" width="37.5703125" customWidth="1"/>
    <col min="6385" max="6385" width="37.5703125" customWidth="1"/>
    <col min="6641" max="6641" width="37.5703125" customWidth="1"/>
    <col min="6897" max="6897" width="37.5703125" customWidth="1"/>
    <col min="7153" max="7153" width="37.5703125" customWidth="1"/>
    <col min="7409" max="7409" width="37.5703125" customWidth="1"/>
    <col min="7665" max="7665" width="37.5703125" customWidth="1"/>
    <col min="7921" max="7921" width="37.5703125" customWidth="1"/>
    <col min="8177" max="8177" width="37.5703125" customWidth="1"/>
    <col min="8433" max="8433" width="37.5703125" customWidth="1"/>
    <col min="8689" max="8689" width="37.5703125" customWidth="1"/>
    <col min="8945" max="8945" width="37.5703125" customWidth="1"/>
    <col min="9201" max="9201" width="37.5703125" customWidth="1"/>
    <col min="9457" max="9457" width="37.5703125" customWidth="1"/>
    <col min="9713" max="9713" width="37.5703125" customWidth="1"/>
    <col min="9969" max="9969" width="37.5703125" customWidth="1"/>
    <col min="10225" max="10225" width="37.5703125" customWidth="1"/>
    <col min="10481" max="10481" width="37.5703125" customWidth="1"/>
    <col min="10737" max="10737" width="37.5703125" customWidth="1"/>
    <col min="10993" max="10993" width="37.5703125" customWidth="1"/>
    <col min="11249" max="11249" width="37.5703125" customWidth="1"/>
    <col min="11505" max="11505" width="37.5703125" customWidth="1"/>
    <col min="11761" max="11761" width="37.5703125" customWidth="1"/>
    <col min="12017" max="12017" width="37.5703125" customWidth="1"/>
    <col min="12273" max="12273" width="37.5703125" customWidth="1"/>
    <col min="12529" max="12529" width="37.5703125" customWidth="1"/>
    <col min="12785" max="12785" width="37.5703125" customWidth="1"/>
    <col min="13041" max="13041" width="37.5703125" customWidth="1"/>
    <col min="13297" max="13297" width="37.5703125" customWidth="1"/>
    <col min="13553" max="13553" width="37.5703125" customWidth="1"/>
    <col min="13809" max="13809" width="37.5703125" customWidth="1"/>
    <col min="14065" max="14065" width="37.5703125" customWidth="1"/>
    <col min="14321" max="14321" width="37.5703125" customWidth="1"/>
    <col min="14577" max="14577" width="37.5703125" customWidth="1"/>
    <col min="14833" max="14833" width="37.5703125" customWidth="1"/>
    <col min="15089" max="15089" width="37.5703125" customWidth="1"/>
    <col min="15345" max="15345" width="37.5703125" customWidth="1"/>
    <col min="15601" max="15601" width="37.5703125" customWidth="1"/>
    <col min="15857" max="15857" width="37.5703125" customWidth="1"/>
    <col min="16113" max="16113" width="37.5703125" customWidth="1"/>
  </cols>
  <sheetData>
    <row r="1" spans="1:6" ht="15.75" thickBot="1">
      <c r="B1" s="285"/>
      <c r="C1" s="110"/>
      <c r="D1" s="110"/>
      <c r="E1" s="110"/>
      <c r="F1" s="110"/>
    </row>
    <row r="2" spans="1:6" ht="13.5" customHeight="1">
      <c r="A2" s="246"/>
      <c r="B2" s="537" t="s">
        <v>499</v>
      </c>
      <c r="C2" s="537"/>
      <c r="D2" s="537"/>
      <c r="E2" s="537"/>
      <c r="F2" s="537"/>
    </row>
    <row r="3" spans="1:6" ht="15" customHeight="1">
      <c r="B3" s="114" t="s">
        <v>179</v>
      </c>
      <c r="C3" s="111" t="s">
        <v>16</v>
      </c>
      <c r="D3" s="44" t="s">
        <v>17</v>
      </c>
      <c r="E3" s="50" t="s">
        <v>9</v>
      </c>
      <c r="F3" s="50" t="s">
        <v>8</v>
      </c>
    </row>
    <row r="4" spans="1:6" ht="13.5" customHeight="1">
      <c r="B4" s="115" t="s">
        <v>415</v>
      </c>
      <c r="C4" s="84">
        <v>9</v>
      </c>
      <c r="D4" s="76">
        <f>C4/C$31*100</f>
        <v>1.053864168618267</v>
      </c>
      <c r="E4" s="79">
        <v>2</v>
      </c>
      <c r="F4" s="79">
        <v>7</v>
      </c>
    </row>
    <row r="5" spans="1:6" ht="15.75" customHeight="1">
      <c r="B5" s="115" t="s">
        <v>416</v>
      </c>
      <c r="C5" s="84">
        <v>3</v>
      </c>
      <c r="D5" s="76">
        <f t="shared" ref="D5:D31" si="0">C5/C$31*100</f>
        <v>0.35128805620608899</v>
      </c>
      <c r="E5" s="79">
        <v>2</v>
      </c>
      <c r="F5" s="79">
        <v>1</v>
      </c>
    </row>
    <row r="6" spans="1:6">
      <c r="B6" s="115" t="s">
        <v>180</v>
      </c>
      <c r="C6" s="84">
        <v>5</v>
      </c>
      <c r="D6" s="76">
        <f t="shared" si="0"/>
        <v>0.58548009367681508</v>
      </c>
      <c r="E6" s="79">
        <v>3</v>
      </c>
      <c r="F6" s="79">
        <v>2</v>
      </c>
    </row>
    <row r="7" spans="1:6" ht="15.75" customHeight="1">
      <c r="B7" s="115" t="s">
        <v>181</v>
      </c>
      <c r="C7" s="84">
        <v>1</v>
      </c>
      <c r="D7" s="76">
        <f t="shared" si="0"/>
        <v>0.117096018735363</v>
      </c>
      <c r="E7" s="79">
        <v>0</v>
      </c>
      <c r="F7" s="79">
        <v>1</v>
      </c>
    </row>
    <row r="8" spans="1:6">
      <c r="B8" s="115" t="s">
        <v>182</v>
      </c>
      <c r="C8" s="217">
        <v>1</v>
      </c>
      <c r="D8" s="76">
        <f t="shared" si="0"/>
        <v>0.117096018735363</v>
      </c>
      <c r="E8" s="79">
        <v>1</v>
      </c>
      <c r="F8" s="79">
        <v>0</v>
      </c>
    </row>
    <row r="9" spans="1:6" ht="24">
      <c r="B9" s="115" t="s">
        <v>183</v>
      </c>
      <c r="C9" s="217">
        <v>5</v>
      </c>
      <c r="D9" s="76">
        <f t="shared" si="0"/>
        <v>0.58548009367681508</v>
      </c>
      <c r="E9" s="79">
        <v>2</v>
      </c>
      <c r="F9" s="79">
        <v>3</v>
      </c>
    </row>
    <row r="10" spans="1:6" ht="24">
      <c r="B10" s="115" t="s">
        <v>184</v>
      </c>
      <c r="C10" s="217">
        <v>2</v>
      </c>
      <c r="D10" s="76">
        <f t="shared" si="0"/>
        <v>0.23419203747072601</v>
      </c>
      <c r="E10" s="79">
        <v>2</v>
      </c>
      <c r="F10" s="79">
        <v>0</v>
      </c>
    </row>
    <row r="11" spans="1:6" ht="24">
      <c r="B11" s="115" t="s">
        <v>185</v>
      </c>
      <c r="C11" s="217">
        <v>11</v>
      </c>
      <c r="D11" s="76">
        <f t="shared" si="0"/>
        <v>1.2880562060889931</v>
      </c>
      <c r="E11" s="79">
        <v>7</v>
      </c>
      <c r="F11" s="79">
        <v>4</v>
      </c>
    </row>
    <row r="12" spans="1:6" ht="24">
      <c r="B12" s="115" t="s">
        <v>417</v>
      </c>
      <c r="C12" s="217">
        <v>1</v>
      </c>
      <c r="D12" s="76">
        <f t="shared" si="0"/>
        <v>0.117096018735363</v>
      </c>
      <c r="E12" s="79">
        <v>1</v>
      </c>
      <c r="F12" s="79">
        <v>0</v>
      </c>
    </row>
    <row r="13" spans="1:6" ht="15" customHeight="1">
      <c r="B13" s="115" t="s">
        <v>418</v>
      </c>
      <c r="C13" s="217">
        <v>1</v>
      </c>
      <c r="D13" s="76">
        <f t="shared" si="0"/>
        <v>0.117096018735363</v>
      </c>
      <c r="E13" s="79">
        <v>0</v>
      </c>
      <c r="F13" s="79">
        <v>1</v>
      </c>
    </row>
    <row r="14" spans="1:6" ht="36">
      <c r="B14" s="115" t="s">
        <v>186</v>
      </c>
      <c r="C14" s="217">
        <v>2</v>
      </c>
      <c r="D14" s="76">
        <f t="shared" si="0"/>
        <v>0.23419203747072601</v>
      </c>
      <c r="E14" s="79">
        <v>2</v>
      </c>
      <c r="F14" s="79">
        <v>0</v>
      </c>
    </row>
    <row r="15" spans="1:6" ht="13.5" customHeight="1">
      <c r="B15" s="115" t="s">
        <v>187</v>
      </c>
      <c r="C15" s="217">
        <v>10</v>
      </c>
      <c r="D15" s="76">
        <f t="shared" si="0"/>
        <v>1.1709601873536302</v>
      </c>
      <c r="E15" s="79">
        <v>6</v>
      </c>
      <c r="F15" s="79">
        <v>4</v>
      </c>
    </row>
    <row r="16" spans="1:6" ht="24">
      <c r="B16" s="115" t="s">
        <v>419</v>
      </c>
      <c r="C16" s="217">
        <v>1</v>
      </c>
      <c r="D16" s="76">
        <f t="shared" si="0"/>
        <v>0.117096018735363</v>
      </c>
      <c r="E16" s="79">
        <v>1</v>
      </c>
      <c r="F16" s="79">
        <v>0</v>
      </c>
    </row>
    <row r="17" spans="2:6" ht="15" customHeight="1">
      <c r="B17" s="115" t="s">
        <v>188</v>
      </c>
      <c r="C17" s="217">
        <v>4</v>
      </c>
      <c r="D17" s="76">
        <f t="shared" si="0"/>
        <v>0.46838407494145201</v>
      </c>
      <c r="E17" s="79">
        <v>2</v>
      </c>
      <c r="F17" s="79">
        <v>2</v>
      </c>
    </row>
    <row r="18" spans="2:6" ht="13.5" customHeight="1">
      <c r="B18" s="115" t="s">
        <v>189</v>
      </c>
      <c r="C18" s="217">
        <v>3</v>
      </c>
      <c r="D18" s="76">
        <f t="shared" si="0"/>
        <v>0.35128805620608899</v>
      </c>
      <c r="E18" s="79">
        <v>2</v>
      </c>
      <c r="F18" s="79">
        <v>1</v>
      </c>
    </row>
    <row r="19" spans="2:6" ht="15.75" customHeight="1">
      <c r="B19" s="115" t="s">
        <v>190</v>
      </c>
      <c r="C19" s="217">
        <v>59</v>
      </c>
      <c r="D19" s="76">
        <f t="shared" si="0"/>
        <v>6.9086651053864161</v>
      </c>
      <c r="E19" s="79">
        <v>23</v>
      </c>
      <c r="F19" s="79">
        <v>36</v>
      </c>
    </row>
    <row r="20" spans="2:6">
      <c r="B20" s="115" t="s">
        <v>191</v>
      </c>
      <c r="C20" s="217">
        <v>208</v>
      </c>
      <c r="D20" s="283">
        <f t="shared" si="0"/>
        <v>24.355971896955502</v>
      </c>
      <c r="E20" s="79">
        <v>98</v>
      </c>
      <c r="F20" s="79">
        <v>110</v>
      </c>
    </row>
    <row r="21" spans="2:6" ht="15.75" customHeight="1">
      <c r="B21" s="115" t="s">
        <v>192</v>
      </c>
      <c r="C21" s="217">
        <v>187</v>
      </c>
      <c r="D21" s="76">
        <f t="shared" si="0"/>
        <v>21.896955503512881</v>
      </c>
      <c r="E21" s="79">
        <v>83</v>
      </c>
      <c r="F21" s="79">
        <v>104</v>
      </c>
    </row>
    <row r="22" spans="2:6">
      <c r="B22" s="115" t="s">
        <v>193</v>
      </c>
      <c r="C22" s="217">
        <v>27</v>
      </c>
      <c r="D22" s="76">
        <f t="shared" si="0"/>
        <v>3.1615925058548009</v>
      </c>
      <c r="E22" s="79">
        <v>16</v>
      </c>
      <c r="F22" s="79">
        <v>11</v>
      </c>
    </row>
    <row r="23" spans="2:6">
      <c r="B23" s="115" t="s">
        <v>194</v>
      </c>
      <c r="C23" s="217">
        <v>276</v>
      </c>
      <c r="D23" s="76">
        <f t="shared" si="0"/>
        <v>32.318501170960189</v>
      </c>
      <c r="E23" s="79">
        <v>112</v>
      </c>
      <c r="F23" s="79">
        <v>164</v>
      </c>
    </row>
    <row r="24" spans="2:6" ht="13.5" customHeight="1">
      <c r="B24" s="115" t="s">
        <v>195</v>
      </c>
      <c r="C24" s="217">
        <v>1</v>
      </c>
      <c r="D24" s="76">
        <f t="shared" si="0"/>
        <v>0.117096018735363</v>
      </c>
      <c r="E24" s="79">
        <v>0</v>
      </c>
      <c r="F24" s="79">
        <v>1</v>
      </c>
    </row>
    <row r="25" spans="2:6" ht="15" customHeight="1">
      <c r="B25" s="115" t="s">
        <v>196</v>
      </c>
      <c r="C25" s="217">
        <v>17</v>
      </c>
      <c r="D25" s="76">
        <f t="shared" si="0"/>
        <v>1.9906323185011712</v>
      </c>
      <c r="E25" s="79">
        <v>3</v>
      </c>
      <c r="F25" s="79">
        <v>14</v>
      </c>
    </row>
    <row r="26" spans="2:6" ht="15.75" customHeight="1">
      <c r="B26" s="115" t="s">
        <v>197</v>
      </c>
      <c r="C26" s="217">
        <v>3</v>
      </c>
      <c r="D26" s="76">
        <f t="shared" si="0"/>
        <v>0.35128805620608899</v>
      </c>
      <c r="E26" s="79">
        <v>3</v>
      </c>
      <c r="F26" s="79">
        <v>0</v>
      </c>
    </row>
    <row r="27" spans="2:6">
      <c r="B27" s="115" t="s">
        <v>244</v>
      </c>
      <c r="C27" s="217">
        <v>2</v>
      </c>
      <c r="D27" s="76">
        <f t="shared" si="0"/>
        <v>0.23419203747072601</v>
      </c>
      <c r="E27" s="79">
        <v>1</v>
      </c>
      <c r="F27" s="79">
        <v>1</v>
      </c>
    </row>
    <row r="28" spans="2:6">
      <c r="B28" s="115" t="s">
        <v>198</v>
      </c>
      <c r="C28" s="218">
        <v>3</v>
      </c>
      <c r="D28" s="76">
        <f t="shared" si="0"/>
        <v>0.35128805620608899</v>
      </c>
      <c r="E28" s="219">
        <v>0</v>
      </c>
      <c r="F28" s="219">
        <v>3</v>
      </c>
    </row>
    <row r="29" spans="2:6">
      <c r="B29" s="115" t="s">
        <v>199</v>
      </c>
      <c r="C29" s="218">
        <v>5</v>
      </c>
      <c r="D29" s="76">
        <f t="shared" si="0"/>
        <v>0.58548009367681508</v>
      </c>
      <c r="E29" s="16">
        <v>3</v>
      </c>
      <c r="F29" s="16">
        <v>2</v>
      </c>
    </row>
    <row r="30" spans="2:6" ht="24">
      <c r="B30" s="115" t="s">
        <v>200</v>
      </c>
      <c r="C30" s="218">
        <v>7</v>
      </c>
      <c r="D30" s="76">
        <f t="shared" si="0"/>
        <v>0.81967213114754101</v>
      </c>
      <c r="E30" s="16">
        <v>1</v>
      </c>
      <c r="F30" s="284">
        <v>6</v>
      </c>
    </row>
    <row r="31" spans="2:6">
      <c r="B31" s="47" t="s">
        <v>13</v>
      </c>
      <c r="C31" s="87">
        <v>854</v>
      </c>
      <c r="D31" s="77">
        <f t="shared" si="0"/>
        <v>100</v>
      </c>
      <c r="E31" s="87">
        <v>376</v>
      </c>
      <c r="F31" s="20">
        <v>478</v>
      </c>
    </row>
    <row r="32" spans="2:6">
      <c r="C32" s="2"/>
      <c r="E32" s="2"/>
      <c r="F32" s="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3" workbookViewId="0">
      <selection activeCell="B3" sqref="B3:F3"/>
    </sheetView>
  </sheetViews>
  <sheetFormatPr baseColWidth="10" defaultRowHeight="15"/>
  <cols>
    <col min="2" max="2" width="43.7109375" style="41" customWidth="1"/>
  </cols>
  <sheetData>
    <row r="1" spans="1:6" ht="15" customHeight="1">
      <c r="B1" s="81"/>
      <c r="C1" s="23"/>
      <c r="D1" s="23"/>
      <c r="E1" s="23"/>
      <c r="F1" s="23"/>
    </row>
    <row r="2" spans="1:6">
      <c r="B2" s="81"/>
      <c r="C2" s="23"/>
      <c r="D2" s="23"/>
      <c r="E2" s="23"/>
      <c r="F2" s="23"/>
    </row>
    <row r="3" spans="1:6" ht="15.75" customHeight="1">
      <c r="A3" s="246"/>
      <c r="B3" s="537" t="s">
        <v>498</v>
      </c>
      <c r="C3" s="537"/>
      <c r="D3" s="537"/>
      <c r="E3" s="537"/>
      <c r="F3" s="537"/>
    </row>
    <row r="4" spans="1:6" ht="15" customHeight="1">
      <c r="B4" s="114" t="s">
        <v>245</v>
      </c>
      <c r="C4" s="50" t="s">
        <v>16</v>
      </c>
      <c r="D4" s="44" t="s">
        <v>17</v>
      </c>
      <c r="E4" s="50" t="s">
        <v>9</v>
      </c>
      <c r="F4" s="50" t="s">
        <v>8</v>
      </c>
    </row>
    <row r="5" spans="1:6" ht="36">
      <c r="B5" s="286" t="s">
        <v>420</v>
      </c>
      <c r="C5" s="287">
        <v>2</v>
      </c>
      <c r="D5" s="288">
        <f>C5/C$83*100</f>
        <v>0.23419203747072601</v>
      </c>
      <c r="E5" s="116">
        <v>2</v>
      </c>
      <c r="F5" s="117">
        <v>0</v>
      </c>
    </row>
    <row r="6" spans="1:6" ht="15.75" customHeight="1">
      <c r="B6" s="286" t="s">
        <v>201</v>
      </c>
      <c r="C6" s="287">
        <v>2</v>
      </c>
      <c r="D6" s="288">
        <f t="shared" ref="D6:D69" si="0">C6/C$83*100</f>
        <v>0.23419203747072601</v>
      </c>
      <c r="E6" s="116">
        <v>1</v>
      </c>
      <c r="F6" s="117">
        <v>1</v>
      </c>
    </row>
    <row r="7" spans="1:6">
      <c r="B7" s="286" t="s">
        <v>202</v>
      </c>
      <c r="C7" s="287">
        <v>1</v>
      </c>
      <c r="D7" s="288">
        <f t="shared" si="0"/>
        <v>0.117096018735363</v>
      </c>
      <c r="E7" s="118">
        <v>1</v>
      </c>
      <c r="F7" s="119">
        <v>0</v>
      </c>
    </row>
    <row r="8" spans="1:6" ht="15.75" customHeight="1">
      <c r="B8" s="286" t="s">
        <v>421</v>
      </c>
      <c r="C8" s="287">
        <v>1</v>
      </c>
      <c r="D8" s="288">
        <f t="shared" si="0"/>
        <v>0.117096018735363</v>
      </c>
      <c r="E8" s="118">
        <v>0</v>
      </c>
      <c r="F8" s="119">
        <v>1</v>
      </c>
    </row>
    <row r="9" spans="1:6">
      <c r="B9" s="286" t="s">
        <v>203</v>
      </c>
      <c r="C9" s="287">
        <v>333</v>
      </c>
      <c r="D9" s="288">
        <f t="shared" si="0"/>
        <v>38.992974238875874</v>
      </c>
      <c r="E9" s="118">
        <v>134</v>
      </c>
      <c r="F9" s="119">
        <v>199</v>
      </c>
    </row>
    <row r="10" spans="1:6">
      <c r="B10" s="286" t="s">
        <v>204</v>
      </c>
      <c r="C10" s="287">
        <v>1</v>
      </c>
      <c r="D10" s="288">
        <f t="shared" si="0"/>
        <v>0.117096018735363</v>
      </c>
      <c r="E10" s="118">
        <v>1</v>
      </c>
      <c r="F10" s="119">
        <v>0</v>
      </c>
    </row>
    <row r="11" spans="1:6">
      <c r="B11" s="286" t="s">
        <v>422</v>
      </c>
      <c r="C11" s="287">
        <v>1</v>
      </c>
      <c r="D11" s="288">
        <f t="shared" si="0"/>
        <v>0.117096018735363</v>
      </c>
      <c r="E11" s="220">
        <v>0</v>
      </c>
      <c r="F11" s="221">
        <v>1</v>
      </c>
    </row>
    <row r="12" spans="1:6" ht="24">
      <c r="B12" s="286" t="s">
        <v>423</v>
      </c>
      <c r="C12" s="287">
        <v>1</v>
      </c>
      <c r="D12" s="288">
        <f t="shared" si="0"/>
        <v>0.117096018735363</v>
      </c>
      <c r="E12" s="220">
        <v>1</v>
      </c>
      <c r="F12" s="221">
        <v>0</v>
      </c>
    </row>
    <row r="13" spans="1:6" ht="24">
      <c r="B13" s="286" t="s">
        <v>205</v>
      </c>
      <c r="C13" s="287">
        <v>1</v>
      </c>
      <c r="D13" s="288">
        <f t="shared" si="0"/>
        <v>0.117096018735363</v>
      </c>
      <c r="E13" s="220">
        <v>0</v>
      </c>
      <c r="F13" s="221">
        <v>1</v>
      </c>
    </row>
    <row r="14" spans="1:6" ht="14.25" customHeight="1">
      <c r="B14" s="286" t="s">
        <v>424</v>
      </c>
      <c r="C14" s="287">
        <v>1</v>
      </c>
      <c r="D14" s="288">
        <f t="shared" si="0"/>
        <v>0.117096018735363</v>
      </c>
      <c r="E14" s="220">
        <v>1</v>
      </c>
      <c r="F14" s="221">
        <v>0</v>
      </c>
    </row>
    <row r="15" spans="1:6">
      <c r="B15" s="286" t="s">
        <v>425</v>
      </c>
      <c r="C15" s="287">
        <v>2</v>
      </c>
      <c r="D15" s="288">
        <f t="shared" si="0"/>
        <v>0.23419203747072601</v>
      </c>
      <c r="E15" s="220">
        <v>0</v>
      </c>
      <c r="F15" s="221">
        <v>2</v>
      </c>
    </row>
    <row r="16" spans="1:6" ht="24">
      <c r="B16" s="286" t="s">
        <v>426</v>
      </c>
      <c r="C16" s="287">
        <v>1</v>
      </c>
      <c r="D16" s="288">
        <f t="shared" si="0"/>
        <v>0.117096018735363</v>
      </c>
      <c r="E16" s="220">
        <v>0</v>
      </c>
      <c r="F16" s="221">
        <v>1</v>
      </c>
    </row>
    <row r="17" spans="2:6">
      <c r="B17" s="286" t="s">
        <v>206</v>
      </c>
      <c r="C17" s="287">
        <v>3</v>
      </c>
      <c r="D17" s="288">
        <f t="shared" si="0"/>
        <v>0.35128805620608899</v>
      </c>
      <c r="E17" s="220">
        <v>0</v>
      </c>
      <c r="F17" s="221">
        <v>3</v>
      </c>
    </row>
    <row r="18" spans="2:6" ht="24">
      <c r="B18" s="286" t="s">
        <v>427</v>
      </c>
      <c r="C18" s="287">
        <v>1</v>
      </c>
      <c r="D18" s="288">
        <f t="shared" si="0"/>
        <v>0.117096018735363</v>
      </c>
      <c r="E18" s="220">
        <v>0</v>
      </c>
      <c r="F18" s="221">
        <v>1</v>
      </c>
    </row>
    <row r="19" spans="2:6">
      <c r="B19" s="286" t="s">
        <v>428</v>
      </c>
      <c r="C19" s="287">
        <v>1</v>
      </c>
      <c r="D19" s="288">
        <f t="shared" si="0"/>
        <v>0.117096018735363</v>
      </c>
      <c r="E19" s="220">
        <v>0</v>
      </c>
      <c r="F19" s="221">
        <v>1</v>
      </c>
    </row>
    <row r="20" spans="2:6" ht="14.25" customHeight="1">
      <c r="B20" s="286" t="s">
        <v>207</v>
      </c>
      <c r="C20" s="287">
        <v>1</v>
      </c>
      <c r="D20" s="288">
        <f t="shared" si="0"/>
        <v>0.117096018735363</v>
      </c>
      <c r="E20" s="220">
        <v>1</v>
      </c>
      <c r="F20" s="221">
        <v>0</v>
      </c>
    </row>
    <row r="21" spans="2:6">
      <c r="B21" s="286" t="s">
        <v>208</v>
      </c>
      <c r="C21" s="287">
        <v>9</v>
      </c>
      <c r="D21" s="288">
        <f t="shared" si="0"/>
        <v>1.053864168618267</v>
      </c>
      <c r="E21" s="220">
        <v>6</v>
      </c>
      <c r="F21" s="221">
        <v>3</v>
      </c>
    </row>
    <row r="22" spans="2:6" ht="24">
      <c r="B22" s="286" t="s">
        <v>429</v>
      </c>
      <c r="C22" s="287">
        <v>1</v>
      </c>
      <c r="D22" s="288">
        <f t="shared" si="0"/>
        <v>0.117096018735363</v>
      </c>
      <c r="E22" s="220">
        <v>1</v>
      </c>
      <c r="F22" s="221">
        <v>0</v>
      </c>
    </row>
    <row r="23" spans="2:6">
      <c r="B23" s="286" t="s">
        <v>430</v>
      </c>
      <c r="C23" s="287">
        <v>1</v>
      </c>
      <c r="D23" s="288">
        <f t="shared" si="0"/>
        <v>0.117096018735363</v>
      </c>
      <c r="E23" s="220">
        <v>1</v>
      </c>
      <c r="F23" s="221">
        <v>0</v>
      </c>
    </row>
    <row r="24" spans="2:6">
      <c r="B24" s="286" t="s">
        <v>209</v>
      </c>
      <c r="C24" s="287">
        <v>4</v>
      </c>
      <c r="D24" s="288">
        <f t="shared" si="0"/>
        <v>0.46838407494145201</v>
      </c>
      <c r="E24" s="220">
        <v>1</v>
      </c>
      <c r="F24" s="221">
        <v>3</v>
      </c>
    </row>
    <row r="25" spans="2:6">
      <c r="B25" s="286" t="s">
        <v>210</v>
      </c>
      <c r="C25" s="287">
        <v>6</v>
      </c>
      <c r="D25" s="288">
        <f t="shared" si="0"/>
        <v>0.70257611241217799</v>
      </c>
      <c r="E25" s="220">
        <v>4</v>
      </c>
      <c r="F25" s="221">
        <v>2</v>
      </c>
    </row>
    <row r="26" spans="2:6" ht="24">
      <c r="B26" s="286" t="s">
        <v>431</v>
      </c>
      <c r="C26" s="287">
        <v>2</v>
      </c>
      <c r="D26" s="288">
        <f t="shared" si="0"/>
        <v>0.23419203747072601</v>
      </c>
      <c r="E26" s="220">
        <v>1</v>
      </c>
      <c r="F26" s="221">
        <v>1</v>
      </c>
    </row>
    <row r="27" spans="2:6" ht="24">
      <c r="B27" s="286" t="s">
        <v>432</v>
      </c>
      <c r="C27" s="287">
        <v>1</v>
      </c>
      <c r="D27" s="288">
        <f t="shared" si="0"/>
        <v>0.117096018735363</v>
      </c>
      <c r="E27" s="220">
        <v>0</v>
      </c>
      <c r="F27" s="221">
        <v>1</v>
      </c>
    </row>
    <row r="28" spans="2:6">
      <c r="B28" s="286" t="s">
        <v>433</v>
      </c>
      <c r="C28" s="287">
        <v>1</v>
      </c>
      <c r="D28" s="288">
        <f t="shared" si="0"/>
        <v>0.117096018735363</v>
      </c>
      <c r="E28" s="220">
        <v>1</v>
      </c>
      <c r="F28" s="221">
        <v>0</v>
      </c>
    </row>
    <row r="29" spans="2:6">
      <c r="B29" s="286" t="s">
        <v>434</v>
      </c>
      <c r="C29" s="287">
        <v>1</v>
      </c>
      <c r="D29" s="288">
        <f t="shared" si="0"/>
        <v>0.117096018735363</v>
      </c>
      <c r="E29" s="220">
        <v>0</v>
      </c>
      <c r="F29" s="221">
        <v>1</v>
      </c>
    </row>
    <row r="30" spans="2:6" ht="24">
      <c r="B30" s="286" t="s">
        <v>211</v>
      </c>
      <c r="C30" s="287">
        <v>12</v>
      </c>
      <c r="D30" s="288">
        <f t="shared" si="0"/>
        <v>1.405152224824356</v>
      </c>
      <c r="E30" s="220">
        <v>2</v>
      </c>
      <c r="F30" s="221">
        <v>10</v>
      </c>
    </row>
    <row r="31" spans="2:6" ht="24">
      <c r="B31" s="286" t="s">
        <v>435</v>
      </c>
      <c r="C31" s="287">
        <v>2</v>
      </c>
      <c r="D31" s="288">
        <f t="shared" si="0"/>
        <v>0.23419203747072601</v>
      </c>
      <c r="E31" s="220">
        <v>1</v>
      </c>
      <c r="F31" s="221">
        <v>1</v>
      </c>
    </row>
    <row r="32" spans="2:6" ht="24">
      <c r="B32" s="286" t="s">
        <v>436</v>
      </c>
      <c r="C32" s="287">
        <v>2</v>
      </c>
      <c r="D32" s="288">
        <f t="shared" si="0"/>
        <v>0.23419203747072601</v>
      </c>
      <c r="E32" s="220">
        <v>0</v>
      </c>
      <c r="F32" s="221">
        <v>2</v>
      </c>
    </row>
    <row r="33" spans="2:6" ht="24">
      <c r="B33" s="286" t="s">
        <v>212</v>
      </c>
      <c r="C33" s="287">
        <v>10</v>
      </c>
      <c r="D33" s="288">
        <f t="shared" si="0"/>
        <v>1.1709601873536302</v>
      </c>
      <c r="E33" s="220">
        <v>7</v>
      </c>
      <c r="F33" s="221">
        <v>3</v>
      </c>
    </row>
    <row r="34" spans="2:6" ht="24">
      <c r="B34" s="286" t="s">
        <v>437</v>
      </c>
      <c r="C34" s="287">
        <v>3</v>
      </c>
      <c r="D34" s="288">
        <f t="shared" si="0"/>
        <v>0.35128805620608899</v>
      </c>
      <c r="E34" s="220">
        <v>0</v>
      </c>
      <c r="F34" s="221">
        <v>3</v>
      </c>
    </row>
    <row r="35" spans="2:6" ht="24">
      <c r="B35" s="286" t="s">
        <v>213</v>
      </c>
      <c r="C35" s="287">
        <v>5</v>
      </c>
      <c r="D35" s="288">
        <f t="shared" si="0"/>
        <v>0.58548009367681508</v>
      </c>
      <c r="E35" s="220">
        <v>2</v>
      </c>
      <c r="F35" s="221">
        <v>3</v>
      </c>
    </row>
    <row r="36" spans="2:6" ht="24">
      <c r="B36" s="286" t="s">
        <v>214</v>
      </c>
      <c r="C36" s="287">
        <v>3</v>
      </c>
      <c r="D36" s="288">
        <f t="shared" si="0"/>
        <v>0.35128805620608899</v>
      </c>
      <c r="E36" s="220">
        <v>1</v>
      </c>
      <c r="F36" s="221">
        <v>2</v>
      </c>
    </row>
    <row r="37" spans="2:6" ht="24">
      <c r="B37" s="286" t="s">
        <v>438</v>
      </c>
      <c r="C37" s="287">
        <v>2</v>
      </c>
      <c r="D37" s="288">
        <f t="shared" si="0"/>
        <v>0.23419203747072601</v>
      </c>
      <c r="E37" s="220">
        <v>0</v>
      </c>
      <c r="F37" s="221">
        <v>2</v>
      </c>
    </row>
    <row r="38" spans="2:6" ht="24">
      <c r="B38" s="286" t="s">
        <v>215</v>
      </c>
      <c r="C38" s="287">
        <v>15</v>
      </c>
      <c r="D38" s="288">
        <f t="shared" si="0"/>
        <v>1.7564402810304449</v>
      </c>
      <c r="E38" s="220">
        <v>2</v>
      </c>
      <c r="F38" s="221">
        <v>13</v>
      </c>
    </row>
    <row r="39" spans="2:6" ht="36">
      <c r="B39" s="286" t="s">
        <v>216</v>
      </c>
      <c r="C39" s="287">
        <v>6</v>
      </c>
      <c r="D39" s="288">
        <f t="shared" si="0"/>
        <v>0.70257611241217799</v>
      </c>
      <c r="E39" s="220">
        <v>4</v>
      </c>
      <c r="F39" s="221">
        <v>2</v>
      </c>
    </row>
    <row r="40" spans="2:6" ht="36">
      <c r="B40" s="286" t="s">
        <v>439</v>
      </c>
      <c r="C40" s="287">
        <v>2</v>
      </c>
      <c r="D40" s="288">
        <f t="shared" si="0"/>
        <v>0.23419203747072601</v>
      </c>
      <c r="E40" s="220">
        <v>1</v>
      </c>
      <c r="F40" s="221">
        <v>1</v>
      </c>
    </row>
    <row r="41" spans="2:6" ht="36">
      <c r="B41" s="286" t="s">
        <v>440</v>
      </c>
      <c r="C41" s="287">
        <v>1</v>
      </c>
      <c r="D41" s="288">
        <f t="shared" si="0"/>
        <v>0.117096018735363</v>
      </c>
      <c r="E41" s="220">
        <v>0</v>
      </c>
      <c r="F41" s="221">
        <v>1</v>
      </c>
    </row>
    <row r="42" spans="2:6" ht="24">
      <c r="B42" s="286" t="s">
        <v>217</v>
      </c>
      <c r="C42" s="287">
        <v>1</v>
      </c>
      <c r="D42" s="288">
        <f t="shared" si="0"/>
        <v>0.117096018735363</v>
      </c>
      <c r="E42" s="220">
        <v>1</v>
      </c>
      <c r="F42" s="221">
        <v>0</v>
      </c>
    </row>
    <row r="43" spans="2:6" ht="24">
      <c r="B43" s="286" t="s">
        <v>218</v>
      </c>
      <c r="C43" s="287">
        <v>16</v>
      </c>
      <c r="D43" s="288">
        <f t="shared" si="0"/>
        <v>1.873536299765808</v>
      </c>
      <c r="E43" s="220">
        <v>4</v>
      </c>
      <c r="F43" s="221">
        <v>12</v>
      </c>
    </row>
    <row r="44" spans="2:6">
      <c r="B44" s="286" t="s">
        <v>441</v>
      </c>
      <c r="C44" s="287">
        <v>1</v>
      </c>
      <c r="D44" s="288">
        <f t="shared" si="0"/>
        <v>0.117096018735363</v>
      </c>
      <c r="E44" s="220">
        <v>0</v>
      </c>
      <c r="F44" s="221">
        <v>1</v>
      </c>
    </row>
    <row r="45" spans="2:6">
      <c r="B45" s="286" t="s">
        <v>442</v>
      </c>
      <c r="C45" s="287">
        <v>2</v>
      </c>
      <c r="D45" s="288">
        <f t="shared" si="0"/>
        <v>0.23419203747072601</v>
      </c>
      <c r="E45" s="220">
        <v>2</v>
      </c>
      <c r="F45" s="221">
        <v>0</v>
      </c>
    </row>
    <row r="46" spans="2:6" ht="24">
      <c r="B46" s="286" t="s">
        <v>443</v>
      </c>
      <c r="C46" s="287">
        <v>1</v>
      </c>
      <c r="D46" s="288">
        <f t="shared" si="0"/>
        <v>0.117096018735363</v>
      </c>
      <c r="E46" s="220">
        <v>0</v>
      </c>
      <c r="F46" s="221">
        <v>1</v>
      </c>
    </row>
    <row r="47" spans="2:6" ht="24">
      <c r="B47" s="286" t="s">
        <v>444</v>
      </c>
      <c r="C47" s="287">
        <v>1</v>
      </c>
      <c r="D47" s="288">
        <f t="shared" si="0"/>
        <v>0.117096018735363</v>
      </c>
      <c r="E47" s="220">
        <v>1</v>
      </c>
      <c r="F47" s="221">
        <v>0</v>
      </c>
    </row>
    <row r="48" spans="2:6">
      <c r="B48" s="286" t="s">
        <v>445</v>
      </c>
      <c r="C48" s="287">
        <v>1</v>
      </c>
      <c r="D48" s="288">
        <f t="shared" si="0"/>
        <v>0.117096018735363</v>
      </c>
      <c r="E48" s="220">
        <v>0</v>
      </c>
      <c r="F48" s="221">
        <v>1</v>
      </c>
    </row>
    <row r="49" spans="2:6">
      <c r="B49" s="286" t="s">
        <v>219</v>
      </c>
      <c r="C49" s="287">
        <v>14</v>
      </c>
      <c r="D49" s="288">
        <f t="shared" si="0"/>
        <v>1.639344262295082</v>
      </c>
      <c r="E49" s="220">
        <v>7</v>
      </c>
      <c r="F49" s="221">
        <v>7</v>
      </c>
    </row>
    <row r="50" spans="2:6">
      <c r="B50" s="286" t="s">
        <v>446</v>
      </c>
      <c r="C50" s="287">
        <v>1</v>
      </c>
      <c r="D50" s="288">
        <f t="shared" si="0"/>
        <v>0.117096018735363</v>
      </c>
      <c r="E50" s="220">
        <v>1</v>
      </c>
      <c r="F50" s="221">
        <v>0</v>
      </c>
    </row>
    <row r="51" spans="2:6">
      <c r="B51" s="286" t="s">
        <v>447</v>
      </c>
      <c r="C51" s="287">
        <v>1</v>
      </c>
      <c r="D51" s="288">
        <f t="shared" si="0"/>
        <v>0.117096018735363</v>
      </c>
      <c r="E51" s="220">
        <v>1</v>
      </c>
      <c r="F51" s="221">
        <v>0</v>
      </c>
    </row>
    <row r="52" spans="2:6" ht="25.5" customHeight="1">
      <c r="B52" s="286" t="s">
        <v>220</v>
      </c>
      <c r="C52" s="287">
        <v>23</v>
      </c>
      <c r="D52" s="288">
        <f t="shared" si="0"/>
        <v>2.6932084309133488</v>
      </c>
      <c r="E52" s="220">
        <v>17</v>
      </c>
      <c r="F52" s="221">
        <v>6</v>
      </c>
    </row>
    <row r="53" spans="2:6" ht="24">
      <c r="B53" s="286" t="s">
        <v>221</v>
      </c>
      <c r="C53" s="287">
        <v>61</v>
      </c>
      <c r="D53" s="288">
        <f t="shared" si="0"/>
        <v>7.1428571428571423</v>
      </c>
      <c r="E53" s="220">
        <v>39</v>
      </c>
      <c r="F53" s="221">
        <v>22</v>
      </c>
    </row>
    <row r="54" spans="2:6">
      <c r="B54" s="286" t="s">
        <v>222</v>
      </c>
      <c r="C54" s="287">
        <v>1</v>
      </c>
      <c r="D54" s="288">
        <f t="shared" si="0"/>
        <v>0.117096018735363</v>
      </c>
      <c r="E54" s="220">
        <v>0</v>
      </c>
      <c r="F54" s="221">
        <v>1</v>
      </c>
    </row>
    <row r="55" spans="2:6" ht="24">
      <c r="B55" s="286" t="s">
        <v>223</v>
      </c>
      <c r="C55" s="287">
        <v>1</v>
      </c>
      <c r="D55" s="288">
        <f t="shared" si="0"/>
        <v>0.117096018735363</v>
      </c>
      <c r="E55" s="220">
        <v>0</v>
      </c>
      <c r="F55" s="221">
        <v>1</v>
      </c>
    </row>
    <row r="56" spans="2:6" ht="24">
      <c r="B56" s="286" t="s">
        <v>224</v>
      </c>
      <c r="C56" s="287">
        <v>13</v>
      </c>
      <c r="D56" s="288">
        <f t="shared" si="0"/>
        <v>1.5222482435597189</v>
      </c>
      <c r="E56" s="220">
        <v>7</v>
      </c>
      <c r="F56" s="221">
        <v>6</v>
      </c>
    </row>
    <row r="57" spans="2:6">
      <c r="B57" s="286" t="s">
        <v>225</v>
      </c>
      <c r="C57" s="287">
        <v>2</v>
      </c>
      <c r="D57" s="288">
        <f t="shared" si="0"/>
        <v>0.23419203747072601</v>
      </c>
      <c r="E57" s="220">
        <v>2</v>
      </c>
      <c r="F57" s="221">
        <v>0</v>
      </c>
    </row>
    <row r="58" spans="2:6">
      <c r="B58" s="286" t="s">
        <v>226</v>
      </c>
      <c r="C58" s="287">
        <v>5</v>
      </c>
      <c r="D58" s="288">
        <f t="shared" si="0"/>
        <v>0.58548009367681508</v>
      </c>
      <c r="E58" s="220">
        <v>4</v>
      </c>
      <c r="F58" s="221">
        <v>1</v>
      </c>
    </row>
    <row r="59" spans="2:6">
      <c r="B59" s="286" t="s">
        <v>448</v>
      </c>
      <c r="C59" s="287">
        <v>2</v>
      </c>
      <c r="D59" s="288">
        <f t="shared" si="0"/>
        <v>0.23419203747072601</v>
      </c>
      <c r="E59" s="220">
        <v>2</v>
      </c>
      <c r="F59" s="221">
        <v>0</v>
      </c>
    </row>
    <row r="60" spans="2:6">
      <c r="B60" s="286" t="s">
        <v>227</v>
      </c>
      <c r="C60" s="287">
        <v>19</v>
      </c>
      <c r="D60" s="288">
        <f t="shared" si="0"/>
        <v>2.2248243559718972</v>
      </c>
      <c r="E60" s="220">
        <v>7</v>
      </c>
      <c r="F60" s="221">
        <v>12</v>
      </c>
    </row>
    <row r="61" spans="2:6">
      <c r="B61" s="286" t="s">
        <v>449</v>
      </c>
      <c r="C61" s="287">
        <v>1</v>
      </c>
      <c r="D61" s="288">
        <f t="shared" si="0"/>
        <v>0.117096018735363</v>
      </c>
      <c r="E61" s="220">
        <v>1</v>
      </c>
      <c r="F61" s="221">
        <v>0</v>
      </c>
    </row>
    <row r="62" spans="2:6">
      <c r="B62" s="286" t="s">
        <v>228</v>
      </c>
      <c r="C62" s="287">
        <v>14</v>
      </c>
      <c r="D62" s="288">
        <f t="shared" si="0"/>
        <v>1.639344262295082</v>
      </c>
      <c r="E62" s="220">
        <v>8</v>
      </c>
      <c r="F62" s="221">
        <v>6</v>
      </c>
    </row>
    <row r="63" spans="2:6" ht="24">
      <c r="B63" s="286" t="s">
        <v>450</v>
      </c>
      <c r="C63" s="287">
        <v>2</v>
      </c>
      <c r="D63" s="288">
        <f t="shared" si="0"/>
        <v>0.23419203747072601</v>
      </c>
      <c r="E63" s="220">
        <v>0</v>
      </c>
      <c r="F63" s="221">
        <v>2</v>
      </c>
    </row>
    <row r="64" spans="2:6">
      <c r="B64" s="286" t="s">
        <v>451</v>
      </c>
      <c r="C64" s="287">
        <v>2</v>
      </c>
      <c r="D64" s="288">
        <f t="shared" si="0"/>
        <v>0.23419203747072601</v>
      </c>
      <c r="E64" s="220">
        <v>2</v>
      </c>
      <c r="F64" s="221">
        <v>0</v>
      </c>
    </row>
    <row r="65" spans="2:6">
      <c r="B65" s="286" t="s">
        <v>229</v>
      </c>
      <c r="C65" s="287">
        <v>8</v>
      </c>
      <c r="D65" s="288">
        <f t="shared" si="0"/>
        <v>0.93676814988290402</v>
      </c>
      <c r="E65" s="220">
        <v>4</v>
      </c>
      <c r="F65" s="221">
        <v>4</v>
      </c>
    </row>
    <row r="66" spans="2:6">
      <c r="B66" s="286" t="s">
        <v>230</v>
      </c>
      <c r="C66" s="287">
        <v>12</v>
      </c>
      <c r="D66" s="288">
        <f t="shared" si="0"/>
        <v>1.405152224824356</v>
      </c>
      <c r="E66" s="220">
        <v>3</v>
      </c>
      <c r="F66" s="221">
        <v>9</v>
      </c>
    </row>
    <row r="67" spans="2:6">
      <c r="B67" s="286" t="s">
        <v>452</v>
      </c>
      <c r="C67" s="287">
        <v>1</v>
      </c>
      <c r="D67" s="288">
        <f t="shared" si="0"/>
        <v>0.117096018735363</v>
      </c>
      <c r="E67" s="220">
        <v>1</v>
      </c>
      <c r="F67" s="221">
        <v>0</v>
      </c>
    </row>
    <row r="68" spans="2:6">
      <c r="B68" s="286" t="s">
        <v>231</v>
      </c>
      <c r="C68" s="287">
        <v>84</v>
      </c>
      <c r="D68" s="288">
        <f t="shared" si="0"/>
        <v>9.8360655737704921</v>
      </c>
      <c r="E68" s="220">
        <v>36</v>
      </c>
      <c r="F68" s="221">
        <v>48</v>
      </c>
    </row>
    <row r="69" spans="2:6">
      <c r="B69" s="286" t="s">
        <v>232</v>
      </c>
      <c r="C69" s="287">
        <v>99</v>
      </c>
      <c r="D69" s="288">
        <f t="shared" si="0"/>
        <v>11.592505854800937</v>
      </c>
      <c r="E69" s="220">
        <v>38</v>
      </c>
      <c r="F69" s="221">
        <v>61</v>
      </c>
    </row>
    <row r="70" spans="2:6" ht="24">
      <c r="B70" s="286" t="s">
        <v>233</v>
      </c>
      <c r="C70" s="287">
        <v>3</v>
      </c>
      <c r="D70" s="288">
        <f t="shared" ref="D70:D83" si="1">C70/C$83*100</f>
        <v>0.35128805620608899</v>
      </c>
      <c r="E70" s="220">
        <v>1</v>
      </c>
      <c r="F70" s="221">
        <v>2</v>
      </c>
    </row>
    <row r="71" spans="2:6">
      <c r="B71" s="286" t="s">
        <v>234</v>
      </c>
      <c r="C71" s="287">
        <v>2</v>
      </c>
      <c r="D71" s="288">
        <f t="shared" si="1"/>
        <v>0.23419203747072601</v>
      </c>
      <c r="E71" s="220">
        <v>0</v>
      </c>
      <c r="F71" s="221">
        <v>2</v>
      </c>
    </row>
    <row r="72" spans="2:6">
      <c r="B72" s="286" t="s">
        <v>453</v>
      </c>
      <c r="C72" s="287">
        <v>1</v>
      </c>
      <c r="D72" s="288">
        <f t="shared" si="1"/>
        <v>0.117096018735363</v>
      </c>
      <c r="E72" s="220">
        <v>0</v>
      </c>
      <c r="F72" s="221">
        <v>1</v>
      </c>
    </row>
    <row r="73" spans="2:6">
      <c r="B73" s="286" t="s">
        <v>454</v>
      </c>
      <c r="C73" s="287">
        <v>2</v>
      </c>
      <c r="D73" s="288">
        <f t="shared" si="1"/>
        <v>0.23419203747072601</v>
      </c>
      <c r="E73" s="16">
        <v>1</v>
      </c>
      <c r="F73" s="16">
        <v>1</v>
      </c>
    </row>
    <row r="74" spans="2:6">
      <c r="B74" s="286" t="s">
        <v>235</v>
      </c>
      <c r="C74" s="287">
        <v>2</v>
      </c>
      <c r="D74" s="288">
        <f t="shared" si="1"/>
        <v>0.23419203747072601</v>
      </c>
      <c r="E74" s="119">
        <v>1</v>
      </c>
      <c r="F74" s="119">
        <v>1</v>
      </c>
    </row>
    <row r="75" spans="2:6" ht="24">
      <c r="B75" s="286" t="s">
        <v>455</v>
      </c>
      <c r="C75" s="287">
        <v>2</v>
      </c>
      <c r="D75" s="288">
        <f t="shared" si="1"/>
        <v>0.23419203747072601</v>
      </c>
      <c r="E75" s="119">
        <v>2</v>
      </c>
      <c r="F75" s="119">
        <v>0</v>
      </c>
    </row>
    <row r="76" spans="2:6" ht="24">
      <c r="B76" s="286" t="s">
        <v>456</v>
      </c>
      <c r="C76" s="287">
        <v>1</v>
      </c>
      <c r="D76" s="288">
        <f t="shared" si="1"/>
        <v>0.117096018735363</v>
      </c>
      <c r="E76" s="119">
        <v>0</v>
      </c>
      <c r="F76" s="119">
        <v>1</v>
      </c>
    </row>
    <row r="77" spans="2:6" ht="24">
      <c r="B77" s="286" t="s">
        <v>457</v>
      </c>
      <c r="C77" s="287">
        <v>2</v>
      </c>
      <c r="D77" s="288">
        <f t="shared" si="1"/>
        <v>0.23419203747072601</v>
      </c>
      <c r="E77" s="291">
        <v>2</v>
      </c>
      <c r="F77" s="291">
        <v>0</v>
      </c>
    </row>
    <row r="78" spans="2:6" ht="24">
      <c r="B78" s="286" t="s">
        <v>236</v>
      </c>
      <c r="C78" s="287">
        <v>2</v>
      </c>
      <c r="D78" s="288">
        <f t="shared" si="1"/>
        <v>0.23419203747072601</v>
      </c>
      <c r="E78" s="16">
        <v>0</v>
      </c>
      <c r="F78" s="16">
        <v>2</v>
      </c>
    </row>
    <row r="79" spans="2:6" ht="24">
      <c r="B79" s="286" t="s">
        <v>458</v>
      </c>
      <c r="C79" s="287">
        <v>1</v>
      </c>
      <c r="D79" s="288">
        <f t="shared" si="1"/>
        <v>0.117096018735363</v>
      </c>
      <c r="E79" s="16">
        <v>0</v>
      </c>
      <c r="F79" s="16">
        <v>1</v>
      </c>
    </row>
    <row r="80" spans="2:6" ht="36">
      <c r="B80" s="286" t="s">
        <v>459</v>
      </c>
      <c r="C80" s="287">
        <v>3</v>
      </c>
      <c r="D80" s="288">
        <f t="shared" si="1"/>
        <v>0.35128805620608899</v>
      </c>
      <c r="E80" s="16">
        <v>2</v>
      </c>
      <c r="F80" s="16">
        <v>1</v>
      </c>
    </row>
    <row r="81" spans="2:6">
      <c r="B81" s="286" t="s">
        <v>237</v>
      </c>
      <c r="C81" s="287">
        <v>1</v>
      </c>
      <c r="D81" s="288">
        <f t="shared" si="1"/>
        <v>0.117096018735363</v>
      </c>
      <c r="E81" s="16">
        <v>1</v>
      </c>
      <c r="F81" s="16">
        <v>0</v>
      </c>
    </row>
    <row r="82" spans="2:6">
      <c r="B82" s="286" t="s">
        <v>238</v>
      </c>
      <c r="C82" s="287">
        <v>1</v>
      </c>
      <c r="D82" s="288">
        <f t="shared" si="1"/>
        <v>0.117096018735363</v>
      </c>
      <c r="E82" s="16">
        <v>1</v>
      </c>
      <c r="F82" s="16">
        <v>0</v>
      </c>
    </row>
    <row r="83" spans="2:6">
      <c r="B83" s="190" t="s">
        <v>13</v>
      </c>
      <c r="C83" s="290">
        <v>854</v>
      </c>
      <c r="D83" s="289">
        <f t="shared" si="1"/>
        <v>100</v>
      </c>
      <c r="E83" s="120">
        <v>376</v>
      </c>
      <c r="F83" s="120">
        <v>478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workbookViewId="0">
      <selection activeCell="B2" sqref="B2:G2"/>
    </sheetView>
  </sheetViews>
  <sheetFormatPr baseColWidth="10" defaultRowHeight="15"/>
  <cols>
    <col min="2" max="2" width="30.85546875" customWidth="1"/>
  </cols>
  <sheetData>
    <row r="2" spans="1:9">
      <c r="A2" s="246"/>
      <c r="B2" s="540" t="s">
        <v>246</v>
      </c>
      <c r="C2" s="540"/>
      <c r="D2" s="540"/>
      <c r="E2" s="540"/>
      <c r="F2" s="540"/>
      <c r="G2" s="540"/>
    </row>
    <row r="3" spans="1:9" ht="24.75">
      <c r="B3" s="122" t="s">
        <v>247</v>
      </c>
      <c r="C3" s="123" t="s">
        <v>16</v>
      </c>
      <c r="D3" s="123" t="s">
        <v>17</v>
      </c>
      <c r="E3" s="43" t="s">
        <v>26</v>
      </c>
      <c r="F3" s="43" t="s">
        <v>248</v>
      </c>
      <c r="G3" s="296"/>
    </row>
    <row r="4" spans="1:9" ht="24">
      <c r="B4" s="126" t="s">
        <v>239</v>
      </c>
      <c r="C4" s="127">
        <v>6</v>
      </c>
      <c r="D4" s="128">
        <f>C4/C$10*100</f>
        <v>0.70257611241217799</v>
      </c>
      <c r="E4" s="79">
        <v>6</v>
      </c>
      <c r="F4" s="79">
        <v>0</v>
      </c>
      <c r="G4" s="294"/>
    </row>
    <row r="5" spans="1:9" ht="24">
      <c r="B5" s="126" t="s">
        <v>240</v>
      </c>
      <c r="C5" s="127">
        <v>305</v>
      </c>
      <c r="D5" s="128">
        <f t="shared" ref="D5:D10" si="0">C5/C$10*100</f>
        <v>35.714285714285715</v>
      </c>
      <c r="E5" s="79">
        <v>297</v>
      </c>
      <c r="F5" s="79">
        <v>8</v>
      </c>
      <c r="G5" s="294"/>
      <c r="I5" s="121"/>
    </row>
    <row r="6" spans="1:9" ht="24">
      <c r="B6" s="126" t="s">
        <v>241</v>
      </c>
      <c r="C6" s="127">
        <v>7</v>
      </c>
      <c r="D6" s="128">
        <f t="shared" si="0"/>
        <v>0.81967213114754101</v>
      </c>
      <c r="E6" s="79">
        <v>4</v>
      </c>
      <c r="F6" s="79">
        <v>3</v>
      </c>
      <c r="G6" s="294"/>
    </row>
    <row r="7" spans="1:9">
      <c r="B7" s="126" t="s">
        <v>242</v>
      </c>
      <c r="C7" s="125">
        <v>26</v>
      </c>
      <c r="D7" s="128">
        <f t="shared" si="0"/>
        <v>3.0444964871194378</v>
      </c>
      <c r="E7" s="79">
        <v>18</v>
      </c>
      <c r="F7" s="79">
        <v>8</v>
      </c>
      <c r="G7" s="294"/>
    </row>
    <row r="8" spans="1:9">
      <c r="B8" s="126" t="s">
        <v>243</v>
      </c>
      <c r="C8" s="125">
        <v>460</v>
      </c>
      <c r="D8" s="128">
        <f t="shared" si="0"/>
        <v>53.86416861826698</v>
      </c>
      <c r="E8" s="79">
        <v>1</v>
      </c>
      <c r="F8" s="79">
        <v>459</v>
      </c>
      <c r="G8" s="294"/>
    </row>
    <row r="9" spans="1:9">
      <c r="B9" s="45" t="s">
        <v>249</v>
      </c>
      <c r="C9" s="125">
        <v>50</v>
      </c>
      <c r="D9" s="128">
        <f t="shared" si="0"/>
        <v>5.8548009367681502</v>
      </c>
      <c r="E9" s="292">
        <v>50</v>
      </c>
      <c r="F9" s="19">
        <v>0</v>
      </c>
      <c r="G9" s="295"/>
    </row>
    <row r="10" spans="1:9">
      <c r="B10" s="52" t="s">
        <v>13</v>
      </c>
      <c r="C10" s="144">
        <f>SUM(C4:C9)</f>
        <v>854</v>
      </c>
      <c r="D10" s="293">
        <f t="shared" si="0"/>
        <v>100</v>
      </c>
      <c r="E10" s="144">
        <f>SUM(E4:E9)</f>
        <v>376</v>
      </c>
      <c r="F10" s="20">
        <f>SUM(F4:F9)</f>
        <v>478</v>
      </c>
      <c r="G10" s="113"/>
    </row>
    <row r="13" spans="1:9">
      <c r="A13" s="26"/>
      <c r="B13" s="26"/>
      <c r="C13" s="26"/>
      <c r="D13" s="26"/>
      <c r="E13" s="26"/>
    </row>
    <row r="14" spans="1:9" ht="15" customHeight="1">
      <c r="A14" s="414"/>
      <c r="B14" s="414"/>
      <c r="C14" s="414"/>
      <c r="D14" s="414"/>
      <c r="E14" s="414"/>
    </row>
    <row r="15" spans="1:9">
      <c r="A15" s="404"/>
      <c r="B15" s="405"/>
      <c r="C15" s="405"/>
      <c r="D15" s="405"/>
      <c r="E15" s="405"/>
    </row>
    <row r="16" spans="1:9" ht="15.75" customHeight="1">
      <c r="A16" s="415"/>
      <c r="B16" s="415"/>
      <c r="C16" s="415"/>
      <c r="D16" s="415"/>
      <c r="E16" s="415"/>
    </row>
    <row r="17" spans="1:5">
      <c r="A17" s="415"/>
      <c r="B17" s="415"/>
      <c r="C17" s="406"/>
      <c r="D17" s="406"/>
      <c r="E17" s="415"/>
    </row>
    <row r="18" spans="1:5" ht="15.75" customHeight="1">
      <c r="A18" s="416"/>
      <c r="B18" s="407"/>
      <c r="C18" s="408"/>
      <c r="D18" s="408"/>
      <c r="E18" s="408"/>
    </row>
    <row r="19" spans="1:5">
      <c r="A19" s="416"/>
      <c r="B19" s="407"/>
      <c r="C19" s="408"/>
      <c r="D19" s="408"/>
      <c r="E19" s="408"/>
    </row>
    <row r="20" spans="1:5">
      <c r="A20" s="416"/>
      <c r="B20" s="407"/>
      <c r="C20" s="408"/>
      <c r="D20" s="408"/>
      <c r="E20" s="408"/>
    </row>
    <row r="21" spans="1:5">
      <c r="A21" s="416"/>
      <c r="B21" s="407"/>
      <c r="C21" s="408"/>
      <c r="D21" s="408"/>
      <c r="E21" s="408"/>
    </row>
    <row r="22" spans="1:5">
      <c r="A22" s="416"/>
      <c r="B22" s="407"/>
      <c r="C22" s="408"/>
      <c r="D22" s="408"/>
      <c r="E22" s="408"/>
    </row>
    <row r="23" spans="1:5">
      <c r="A23" s="416"/>
      <c r="B23" s="407"/>
      <c r="C23" s="408"/>
      <c r="D23" s="408"/>
      <c r="E23" s="408"/>
    </row>
    <row r="24" spans="1:5">
      <c r="A24" s="416"/>
      <c r="B24" s="416"/>
      <c r="C24" s="408"/>
      <c r="D24" s="408"/>
      <c r="E24" s="408"/>
    </row>
    <row r="33" spans="1:11">
      <c r="A33" s="417"/>
      <c r="B33" s="417"/>
    </row>
    <row r="34" spans="1:11">
      <c r="A34" s="417"/>
      <c r="B34" s="417"/>
    </row>
    <row r="35" spans="1:11">
      <c r="A35" s="417"/>
      <c r="B35" s="417"/>
    </row>
    <row r="36" spans="1:11">
      <c r="A36" s="417"/>
      <c r="B36" s="417"/>
    </row>
    <row r="37" spans="1:11">
      <c r="A37" s="417"/>
      <c r="B37" s="417"/>
    </row>
    <row r="38" spans="1:11">
      <c r="A38" s="417"/>
      <c r="B38" s="417"/>
      <c r="E38" s="418"/>
      <c r="F38" s="418"/>
      <c r="G38" s="418"/>
      <c r="H38" s="418"/>
      <c r="I38" s="418"/>
      <c r="J38" s="418"/>
      <c r="K38" s="418"/>
    </row>
    <row r="39" spans="1:11" ht="18" customHeight="1">
      <c r="E39" s="418"/>
      <c r="F39" s="418"/>
      <c r="G39" s="418"/>
      <c r="H39" s="418"/>
      <c r="I39" s="418"/>
      <c r="J39" s="418"/>
      <c r="K39" s="418"/>
    </row>
    <row r="40" spans="1:11" ht="18" customHeight="1">
      <c r="E40" s="418"/>
      <c r="F40" s="418"/>
      <c r="G40" s="418"/>
      <c r="H40" s="418"/>
      <c r="I40" s="418"/>
      <c r="J40" s="418"/>
      <c r="K40" s="418"/>
    </row>
    <row r="41" spans="1:11" ht="20.25" customHeight="1">
      <c r="E41" s="418"/>
      <c r="F41" s="418"/>
      <c r="G41" s="418"/>
      <c r="H41" s="418"/>
      <c r="I41" s="418"/>
      <c r="J41" s="418"/>
      <c r="K41" s="418"/>
    </row>
    <row r="42" spans="1:11" ht="20.25" customHeight="1">
      <c r="E42" s="418"/>
      <c r="F42" s="418"/>
      <c r="G42" s="418"/>
      <c r="H42" s="418"/>
      <c r="I42" s="418"/>
      <c r="J42" s="418"/>
      <c r="K42" s="418"/>
    </row>
    <row r="43" spans="1:11" ht="20.25" customHeight="1">
      <c r="E43" s="418"/>
      <c r="F43" s="418"/>
      <c r="G43" s="418"/>
      <c r="H43" s="418"/>
      <c r="I43" s="418"/>
      <c r="J43" s="418"/>
      <c r="K43" s="418"/>
    </row>
    <row r="44" spans="1:11" ht="20.25" customHeight="1">
      <c r="E44" s="418"/>
      <c r="F44" s="418"/>
      <c r="G44" s="418"/>
      <c r="H44" s="418"/>
      <c r="I44" s="418"/>
      <c r="J44" s="418"/>
      <c r="K44" s="418"/>
    </row>
    <row r="45" spans="1:11" ht="20.25" customHeight="1">
      <c r="E45" s="418"/>
      <c r="F45" s="418"/>
      <c r="G45" s="418"/>
      <c r="H45" s="418"/>
      <c r="I45" s="418"/>
      <c r="J45" s="418"/>
      <c r="K45" s="418"/>
    </row>
    <row r="46" spans="1:11" ht="20.25" customHeight="1">
      <c r="E46" s="418"/>
      <c r="F46" s="418"/>
      <c r="G46" s="418"/>
      <c r="H46" s="418"/>
      <c r="I46" s="418"/>
      <c r="J46" s="418"/>
      <c r="K46" s="418"/>
    </row>
    <row r="47" spans="1:11" ht="20.25" customHeight="1">
      <c r="E47" s="418"/>
      <c r="F47" s="418"/>
      <c r="G47" s="418"/>
      <c r="H47" s="418"/>
      <c r="I47" s="418"/>
      <c r="J47" s="418"/>
      <c r="K47" s="418"/>
    </row>
    <row r="48" spans="1:11" ht="23.25" customHeight="1">
      <c r="E48" s="418"/>
      <c r="F48" s="418"/>
      <c r="G48" s="418"/>
      <c r="H48" s="418"/>
      <c r="I48" s="418"/>
      <c r="J48" s="418"/>
      <c r="K48" s="418"/>
    </row>
    <row r="49" spans="5:11" ht="20.25" customHeight="1">
      <c r="E49" s="418"/>
      <c r="F49" s="418"/>
      <c r="G49" s="418"/>
      <c r="H49" s="418"/>
      <c r="I49" s="418"/>
      <c r="J49" s="418"/>
      <c r="K49" s="418"/>
    </row>
    <row r="50" spans="5:11" ht="20.25" customHeight="1">
      <c r="E50" s="418"/>
      <c r="F50" s="418"/>
      <c r="G50" s="418"/>
      <c r="H50" s="418"/>
      <c r="I50" s="418"/>
      <c r="J50" s="418"/>
      <c r="K50" s="418"/>
    </row>
    <row r="51" spans="5:11">
      <c r="E51" s="418"/>
      <c r="F51" s="418"/>
      <c r="G51" s="418"/>
      <c r="H51" s="418"/>
      <c r="I51" s="418"/>
      <c r="J51" s="418"/>
      <c r="K51" s="418"/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C3" sqref="C3:K3"/>
    </sheetView>
  </sheetViews>
  <sheetFormatPr baseColWidth="10" defaultRowHeight="15"/>
  <cols>
    <col min="3" max="3" width="15" customWidth="1"/>
  </cols>
  <sheetData>
    <row r="1" spans="2:17" ht="21">
      <c r="D1" s="419" t="s">
        <v>500</v>
      </c>
      <c r="E1" s="420"/>
      <c r="F1" s="420"/>
      <c r="G1" s="420"/>
      <c r="H1" s="420"/>
      <c r="I1" s="420"/>
    </row>
    <row r="3" spans="2:17" ht="13.5" customHeight="1">
      <c r="C3" s="541" t="s">
        <v>506</v>
      </c>
      <c r="D3" s="541"/>
      <c r="E3" s="541"/>
      <c r="F3" s="541"/>
      <c r="G3" s="541"/>
      <c r="H3" s="541"/>
      <c r="I3" s="541"/>
      <c r="J3" s="541"/>
      <c r="K3" s="541"/>
      <c r="L3" s="23"/>
      <c r="M3" s="23"/>
      <c r="N3" s="23"/>
    </row>
    <row r="4" spans="2:17" ht="13.5" customHeight="1">
      <c r="B4" s="246"/>
      <c r="C4" s="544" t="s">
        <v>15</v>
      </c>
      <c r="D4" s="544" t="s">
        <v>5</v>
      </c>
      <c r="E4" s="544"/>
      <c r="F4" s="544" t="s">
        <v>174</v>
      </c>
      <c r="G4" s="544"/>
      <c r="H4" s="544" t="s">
        <v>175</v>
      </c>
      <c r="I4" s="545"/>
      <c r="J4" s="544" t="s">
        <v>176</v>
      </c>
      <c r="K4" s="544"/>
      <c r="L4" s="544" t="s">
        <v>251</v>
      </c>
      <c r="M4" s="544"/>
      <c r="N4" s="544" t="s">
        <v>252</v>
      </c>
      <c r="O4" s="544"/>
      <c r="P4" s="543"/>
      <c r="Q4" s="543"/>
    </row>
    <row r="5" spans="2:17" ht="13.5" customHeight="1">
      <c r="C5" s="544"/>
      <c r="D5" s="148" t="s">
        <v>16</v>
      </c>
      <c r="E5" s="148" t="s">
        <v>17</v>
      </c>
      <c r="F5" s="149" t="s">
        <v>16</v>
      </c>
      <c r="G5" s="148" t="s">
        <v>29</v>
      </c>
      <c r="H5" s="149" t="s">
        <v>16</v>
      </c>
      <c r="I5" s="148" t="s">
        <v>29</v>
      </c>
      <c r="J5" s="149" t="s">
        <v>16</v>
      </c>
      <c r="K5" s="148" t="s">
        <v>29</v>
      </c>
      <c r="L5" s="149" t="s">
        <v>16</v>
      </c>
      <c r="M5" s="148" t="s">
        <v>29</v>
      </c>
      <c r="N5" s="149" t="s">
        <v>16</v>
      </c>
      <c r="O5" s="251" t="s">
        <v>29</v>
      </c>
      <c r="P5" s="310"/>
      <c r="Q5" s="310"/>
    </row>
    <row r="6" spans="2:17" ht="13.5" customHeight="1">
      <c r="C6" s="45" t="s">
        <v>64</v>
      </c>
      <c r="D6" s="124">
        <v>73</v>
      </c>
      <c r="E6" s="150">
        <f>D6/D$10*100</f>
        <v>19.414893617021274</v>
      </c>
      <c r="F6" s="79">
        <v>1</v>
      </c>
      <c r="G6" s="154">
        <f>F6/$D$10*100</f>
        <v>0.26595744680851063</v>
      </c>
      <c r="H6" s="79">
        <v>69</v>
      </c>
      <c r="I6" s="154">
        <f>H6/$D$10*100</f>
        <v>18.351063829787233</v>
      </c>
      <c r="J6" s="79">
        <v>0</v>
      </c>
      <c r="K6" s="154">
        <f>J6/$D$10*100</f>
        <v>0</v>
      </c>
      <c r="L6" s="79">
        <v>0</v>
      </c>
      <c r="M6" s="154">
        <f>L6/$D$10*100</f>
        <v>0</v>
      </c>
      <c r="N6" s="79">
        <v>3</v>
      </c>
      <c r="O6" s="155">
        <f>N6/$D$10*100</f>
        <v>0.7978723404255319</v>
      </c>
      <c r="P6" s="311"/>
      <c r="Q6" s="312"/>
    </row>
    <row r="7" spans="2:17" ht="13.5" customHeight="1">
      <c r="C7" s="45" t="s">
        <v>65</v>
      </c>
      <c r="D7" s="124">
        <v>95</v>
      </c>
      <c r="E7" s="150">
        <f t="shared" ref="E7:E10" si="0">D7/D$10*100</f>
        <v>25.265957446808514</v>
      </c>
      <c r="F7" s="79">
        <v>5</v>
      </c>
      <c r="G7" s="154">
        <f t="shared" ref="G7:G10" si="1">F7/$D$10*100</f>
        <v>1.3297872340425532</v>
      </c>
      <c r="H7" s="79">
        <v>77</v>
      </c>
      <c r="I7" s="154">
        <f t="shared" ref="I7:I10" si="2">H7/$D$10*100</f>
        <v>20.478723404255319</v>
      </c>
      <c r="J7" s="79">
        <v>1</v>
      </c>
      <c r="K7" s="154">
        <f t="shared" ref="K7:K10" si="3">J7/$D$10*100</f>
        <v>0.26595744680851063</v>
      </c>
      <c r="L7" s="79">
        <v>3</v>
      </c>
      <c r="M7" s="154">
        <f t="shared" ref="M7:M10" si="4">L7/$D$10*100</f>
        <v>0.7978723404255319</v>
      </c>
      <c r="N7" s="79">
        <v>9</v>
      </c>
      <c r="O7" s="155">
        <f t="shared" ref="O7:O10" si="5">N7/$D$10*100</f>
        <v>2.3936170212765959</v>
      </c>
      <c r="P7" s="311"/>
      <c r="Q7" s="312"/>
    </row>
    <row r="8" spans="2:17" ht="13.5" customHeight="1">
      <c r="C8" s="45" t="s">
        <v>66</v>
      </c>
      <c r="D8" s="124">
        <v>19</v>
      </c>
      <c r="E8" s="150">
        <f t="shared" si="0"/>
        <v>5.0531914893617014</v>
      </c>
      <c r="F8" s="79">
        <v>0</v>
      </c>
      <c r="G8" s="154">
        <f t="shared" si="1"/>
        <v>0</v>
      </c>
      <c r="H8" s="79">
        <v>18</v>
      </c>
      <c r="I8" s="154">
        <f t="shared" si="2"/>
        <v>4.7872340425531918</v>
      </c>
      <c r="J8" s="79">
        <v>0</v>
      </c>
      <c r="K8" s="154">
        <f t="shared" si="3"/>
        <v>0</v>
      </c>
      <c r="L8" s="79">
        <v>1</v>
      </c>
      <c r="M8" s="154">
        <f t="shared" si="4"/>
        <v>0.26595744680851063</v>
      </c>
      <c r="N8" s="79">
        <v>0</v>
      </c>
      <c r="O8" s="155">
        <f t="shared" si="5"/>
        <v>0</v>
      </c>
      <c r="P8" s="311"/>
      <c r="Q8" s="312"/>
    </row>
    <row r="9" spans="2:17" ht="13.5" customHeight="1">
      <c r="C9" s="45" t="s">
        <v>67</v>
      </c>
      <c r="D9" s="124">
        <v>189</v>
      </c>
      <c r="E9" s="150">
        <f t="shared" si="0"/>
        <v>50.265957446808507</v>
      </c>
      <c r="F9" s="79">
        <v>1</v>
      </c>
      <c r="G9" s="154">
        <f t="shared" si="1"/>
        <v>0.26595744680851063</v>
      </c>
      <c r="H9" s="79">
        <v>170</v>
      </c>
      <c r="I9" s="154">
        <f t="shared" si="2"/>
        <v>45.212765957446813</v>
      </c>
      <c r="J9" s="79">
        <v>3</v>
      </c>
      <c r="K9" s="154">
        <f t="shared" si="3"/>
        <v>0.7978723404255319</v>
      </c>
      <c r="L9" s="79">
        <v>4</v>
      </c>
      <c r="M9" s="154">
        <f t="shared" si="4"/>
        <v>1.0638297872340425</v>
      </c>
      <c r="N9" s="79">
        <v>11</v>
      </c>
      <c r="O9" s="155">
        <f t="shared" si="5"/>
        <v>2.9255319148936172</v>
      </c>
      <c r="P9" s="311"/>
      <c r="Q9" s="312"/>
    </row>
    <row r="10" spans="2:17" ht="13.5" customHeight="1">
      <c r="C10" s="151" t="s">
        <v>13</v>
      </c>
      <c r="D10" s="145">
        <v>376</v>
      </c>
      <c r="E10" s="152">
        <f t="shared" si="0"/>
        <v>100</v>
      </c>
      <c r="F10" s="145">
        <v>7</v>
      </c>
      <c r="G10" s="314">
        <f t="shared" si="1"/>
        <v>1.8617021276595744</v>
      </c>
      <c r="H10" s="145">
        <v>334</v>
      </c>
      <c r="I10" s="152">
        <f t="shared" si="2"/>
        <v>88.829787234042556</v>
      </c>
      <c r="J10" s="145">
        <v>4</v>
      </c>
      <c r="K10" s="152">
        <f t="shared" si="3"/>
        <v>1.0638297872340425</v>
      </c>
      <c r="L10" s="145">
        <v>8</v>
      </c>
      <c r="M10" s="152">
        <f t="shared" si="4"/>
        <v>2.1276595744680851</v>
      </c>
      <c r="N10" s="145">
        <v>23</v>
      </c>
      <c r="O10" s="152">
        <f t="shared" si="5"/>
        <v>6.1170212765957448</v>
      </c>
      <c r="P10" s="113"/>
      <c r="Q10" s="313"/>
    </row>
    <row r="11" spans="2:17" ht="13.5" customHeight="1">
      <c r="C11" s="41"/>
    </row>
    <row r="13" spans="2:17">
      <c r="B13" s="54"/>
      <c r="C13" s="421"/>
      <c r="D13" s="380"/>
      <c r="E13" s="380"/>
      <c r="F13" s="380"/>
      <c r="G13" s="380"/>
      <c r="H13" s="380"/>
      <c r="I13" s="380"/>
      <c r="J13" s="380"/>
      <c r="K13" s="302"/>
    </row>
    <row r="14" spans="2:17">
      <c r="C14" s="470"/>
      <c r="D14" s="303"/>
      <c r="E14" s="303"/>
      <c r="F14" s="303"/>
      <c r="G14" s="303"/>
      <c r="H14" s="303"/>
      <c r="I14" s="303"/>
      <c r="J14" s="303"/>
      <c r="K14" s="302"/>
    </row>
    <row r="15" spans="2:17">
      <c r="C15" s="471"/>
      <c r="D15" s="304"/>
      <c r="E15" s="471"/>
      <c r="F15" s="471"/>
      <c r="G15" s="471"/>
      <c r="H15" s="471"/>
      <c r="I15" s="471"/>
      <c r="J15" s="542"/>
      <c r="K15" s="302"/>
    </row>
    <row r="16" spans="2:17">
      <c r="C16" s="304"/>
      <c r="D16" s="304"/>
      <c r="E16" s="305"/>
      <c r="F16" s="305"/>
      <c r="G16" s="305"/>
      <c r="H16" s="305"/>
      <c r="I16" s="306"/>
      <c r="J16" s="542"/>
      <c r="K16" s="302"/>
    </row>
    <row r="17" spans="3:11">
      <c r="C17" s="307"/>
      <c r="D17" s="308"/>
      <c r="E17" s="309"/>
      <c r="F17" s="309"/>
      <c r="G17" s="309"/>
      <c r="H17" s="309"/>
      <c r="I17" s="309"/>
      <c r="J17" s="309"/>
      <c r="K17" s="302"/>
    </row>
    <row r="18" spans="3:11">
      <c r="C18" s="307"/>
      <c r="D18" s="308"/>
      <c r="E18" s="309"/>
      <c r="F18" s="309"/>
      <c r="G18" s="309"/>
      <c r="H18" s="309"/>
      <c r="I18" s="309"/>
      <c r="J18" s="309"/>
      <c r="K18" s="302"/>
    </row>
    <row r="19" spans="3:11">
      <c r="C19" s="307"/>
      <c r="D19" s="308"/>
      <c r="E19" s="309"/>
      <c r="F19" s="309"/>
      <c r="G19" s="309"/>
      <c r="H19" s="309"/>
      <c r="I19" s="309"/>
      <c r="J19" s="309"/>
      <c r="K19" s="302"/>
    </row>
    <row r="20" spans="3:11">
      <c r="C20" s="307"/>
      <c r="D20" s="308"/>
      <c r="E20" s="309"/>
      <c r="F20" s="309"/>
      <c r="G20" s="309"/>
      <c r="H20" s="309"/>
      <c r="I20" s="309"/>
      <c r="J20" s="309"/>
      <c r="K20" s="302"/>
    </row>
    <row r="21" spans="3:11">
      <c r="C21" s="307"/>
      <c r="D21" s="307"/>
      <c r="E21" s="309"/>
      <c r="F21" s="309"/>
      <c r="G21" s="309"/>
      <c r="H21" s="309"/>
      <c r="I21" s="309"/>
      <c r="J21" s="309"/>
      <c r="K21" s="302"/>
    </row>
  </sheetData>
  <mergeCells count="10">
    <mergeCell ref="C3:K3"/>
    <mergeCell ref="J15:J16"/>
    <mergeCell ref="P4:Q4"/>
    <mergeCell ref="N4:O4"/>
    <mergeCell ref="C4:C5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B12" sqref="B12:G12"/>
    </sheetView>
  </sheetViews>
  <sheetFormatPr baseColWidth="10" defaultRowHeight="15"/>
  <cols>
    <col min="2" max="2" width="18.5703125" customWidth="1"/>
  </cols>
  <sheetData>
    <row r="2" spans="1:8">
      <c r="A2" s="246"/>
      <c r="B2" s="529" t="s">
        <v>512</v>
      </c>
      <c r="C2" s="529"/>
      <c r="D2" s="529"/>
      <c r="E2" s="529"/>
      <c r="F2" s="529"/>
      <c r="G2" s="529"/>
      <c r="H2" s="421"/>
    </row>
    <row r="3" spans="1:8">
      <c r="B3" s="472"/>
      <c r="C3" s="460" t="s">
        <v>13</v>
      </c>
      <c r="D3" s="473" t="s">
        <v>38</v>
      </c>
      <c r="E3" s="473" t="s">
        <v>39</v>
      </c>
      <c r="H3" s="421"/>
    </row>
    <row r="4" spans="1:8">
      <c r="B4" s="266" t="s">
        <v>19</v>
      </c>
      <c r="C4" s="297">
        <f>D4+E4</f>
        <v>73</v>
      </c>
      <c r="D4" s="427">
        <v>28</v>
      </c>
      <c r="E4" s="427">
        <v>45</v>
      </c>
    </row>
    <row r="5" spans="1:8">
      <c r="B5" s="266" t="s">
        <v>20</v>
      </c>
      <c r="C5" s="297">
        <f>D5+E5</f>
        <v>95</v>
      </c>
      <c r="D5" s="427">
        <v>52</v>
      </c>
      <c r="E5" s="427">
        <v>43</v>
      </c>
    </row>
    <row r="6" spans="1:8">
      <c r="B6" s="266" t="s">
        <v>21</v>
      </c>
      <c r="C6" s="297">
        <f>D6+E6</f>
        <v>19</v>
      </c>
      <c r="D6" s="427">
        <v>17</v>
      </c>
      <c r="E6" s="427">
        <v>2</v>
      </c>
    </row>
    <row r="7" spans="1:8">
      <c r="B7" s="266" t="s">
        <v>22</v>
      </c>
      <c r="C7" s="297">
        <f>D7+E7</f>
        <v>189</v>
      </c>
      <c r="D7" s="427">
        <v>52</v>
      </c>
      <c r="E7" s="427">
        <v>137</v>
      </c>
    </row>
    <row r="8" spans="1:8">
      <c r="B8" s="476" t="s">
        <v>13</v>
      </c>
      <c r="C8" s="301">
        <f>D8+E8</f>
        <v>376</v>
      </c>
      <c r="D8" s="477">
        <v>149</v>
      </c>
      <c r="E8" s="477">
        <v>227</v>
      </c>
    </row>
    <row r="9" spans="1:8">
      <c r="F9" s="2"/>
    </row>
    <row r="11" spans="1:8">
      <c r="G11" s="421"/>
    </row>
    <row r="12" spans="1:8">
      <c r="A12" s="246"/>
      <c r="B12" s="529" t="s">
        <v>513</v>
      </c>
      <c r="C12" s="529"/>
      <c r="D12" s="529"/>
      <c r="E12" s="529"/>
      <c r="F12" s="529"/>
      <c r="G12" s="529"/>
      <c r="H12" s="421"/>
    </row>
    <row r="13" spans="1:8">
      <c r="B13" s="474"/>
      <c r="C13" s="460">
        <v>2014</v>
      </c>
      <c r="D13" s="460">
        <v>2015</v>
      </c>
    </row>
    <row r="14" spans="1:8">
      <c r="B14" s="266" t="s">
        <v>19</v>
      </c>
      <c r="C14" s="427">
        <v>51</v>
      </c>
      <c r="D14" s="298">
        <v>73</v>
      </c>
    </row>
    <row r="15" spans="1:8">
      <c r="B15" s="266" t="s">
        <v>20</v>
      </c>
      <c r="C15" s="427">
        <v>116</v>
      </c>
      <c r="D15" s="298">
        <v>95</v>
      </c>
    </row>
    <row r="16" spans="1:8">
      <c r="B16" s="266" t="s">
        <v>21</v>
      </c>
      <c r="C16" s="427">
        <v>16</v>
      </c>
      <c r="D16" s="298">
        <v>19</v>
      </c>
    </row>
    <row r="17" spans="1:5">
      <c r="B17" s="266" t="s">
        <v>22</v>
      </c>
      <c r="C17" s="427">
        <v>140</v>
      </c>
      <c r="D17" s="298">
        <v>189</v>
      </c>
    </row>
    <row r="18" spans="1:5">
      <c r="B18" s="476" t="s">
        <v>13</v>
      </c>
      <c r="C18" s="477">
        <v>323</v>
      </c>
      <c r="D18" s="475">
        <v>376</v>
      </c>
    </row>
    <row r="29" spans="1:5">
      <c r="A29" s="425"/>
      <c r="B29" s="425"/>
      <c r="C29" s="425"/>
      <c r="D29" s="425"/>
      <c r="E29" s="425"/>
    </row>
    <row r="30" spans="1:5">
      <c r="A30" s="422"/>
      <c r="B30" s="423"/>
      <c r="C30" s="423"/>
      <c r="D30" s="423"/>
      <c r="E30" s="423"/>
    </row>
    <row r="31" spans="1:5">
      <c r="A31" s="426"/>
      <c r="B31" s="426"/>
      <c r="C31" s="426"/>
      <c r="D31" s="426"/>
      <c r="E31" s="426"/>
    </row>
    <row r="32" spans="1:5">
      <c r="A32" s="426"/>
      <c r="B32" s="426"/>
      <c r="C32" s="424"/>
      <c r="D32" s="424"/>
      <c r="E32" s="426"/>
    </row>
    <row r="33" spans="1:5">
      <c r="A33" s="300"/>
      <c r="B33" s="381"/>
      <c r="C33" s="299"/>
      <c r="D33" s="299"/>
      <c r="E33" s="299"/>
    </row>
    <row r="34" spans="1:5">
      <c r="A34" s="300"/>
      <c r="B34" s="381"/>
      <c r="C34" s="299"/>
      <c r="D34" s="299"/>
      <c r="E34" s="299"/>
    </row>
    <row r="35" spans="1:5">
      <c r="A35" s="300"/>
      <c r="B35" s="381"/>
      <c r="C35" s="299"/>
      <c r="D35" s="299"/>
      <c r="E35" s="299"/>
    </row>
    <row r="36" spans="1:5">
      <c r="A36" s="300"/>
      <c r="B36" s="381"/>
      <c r="C36" s="299"/>
      <c r="D36" s="299"/>
      <c r="E36" s="299"/>
    </row>
    <row r="37" spans="1:5">
      <c r="A37" s="300"/>
      <c r="B37" s="300"/>
      <c r="C37" s="299"/>
      <c r="D37" s="299"/>
      <c r="E37" s="299"/>
    </row>
  </sheetData>
  <mergeCells count="2">
    <mergeCell ref="B2:G2"/>
    <mergeCell ref="B12:G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workbookViewId="0">
      <selection activeCell="B2" sqref="B2:H2"/>
    </sheetView>
  </sheetViews>
  <sheetFormatPr baseColWidth="10" defaultRowHeight="15"/>
  <cols>
    <col min="2" max="2" width="19" customWidth="1"/>
  </cols>
  <sheetData>
    <row r="2" spans="1:17" ht="15.75" thickBot="1">
      <c r="A2" s="246"/>
      <c r="B2" s="529" t="s">
        <v>514</v>
      </c>
      <c r="C2" s="529"/>
      <c r="D2" s="529"/>
      <c r="E2" s="529"/>
      <c r="F2" s="529"/>
      <c r="G2" s="529"/>
      <c r="H2" s="529"/>
    </row>
    <row r="3" spans="1:17" ht="15.75" thickBot="1">
      <c r="B3" s="549" t="s">
        <v>250</v>
      </c>
      <c r="C3" s="551" t="s">
        <v>13</v>
      </c>
      <c r="D3" s="552"/>
      <c r="E3" s="553"/>
      <c r="F3" s="546" t="s">
        <v>64</v>
      </c>
      <c r="G3" s="547"/>
      <c r="H3" s="548"/>
      <c r="I3" s="546" t="s">
        <v>65</v>
      </c>
      <c r="J3" s="547"/>
      <c r="K3" s="548"/>
      <c r="L3" s="546" t="s">
        <v>66</v>
      </c>
      <c r="M3" s="547"/>
      <c r="N3" s="548"/>
      <c r="O3" s="546" t="s">
        <v>67</v>
      </c>
      <c r="P3" s="547"/>
      <c r="Q3" s="548"/>
    </row>
    <row r="4" spans="1:17">
      <c r="B4" s="550"/>
      <c r="C4" s="142" t="s">
        <v>38</v>
      </c>
      <c r="D4" s="137" t="s">
        <v>39</v>
      </c>
      <c r="E4" s="143" t="s">
        <v>5</v>
      </c>
      <c r="F4" s="136" t="s">
        <v>38</v>
      </c>
      <c r="G4" s="137" t="s">
        <v>39</v>
      </c>
      <c r="H4" s="138" t="s">
        <v>5</v>
      </c>
      <c r="I4" s="136" t="s">
        <v>38</v>
      </c>
      <c r="J4" s="137" t="s">
        <v>39</v>
      </c>
      <c r="K4" s="138" t="s">
        <v>5</v>
      </c>
      <c r="L4" s="136" t="s">
        <v>38</v>
      </c>
      <c r="M4" s="137" t="s">
        <v>39</v>
      </c>
      <c r="N4" s="138" t="s">
        <v>5</v>
      </c>
      <c r="O4" s="142" t="s">
        <v>38</v>
      </c>
      <c r="P4" s="137" t="s">
        <v>39</v>
      </c>
      <c r="Q4" s="138" t="s">
        <v>5</v>
      </c>
    </row>
    <row r="5" spans="1:17">
      <c r="B5" s="141" t="s">
        <v>41</v>
      </c>
      <c r="C5" s="125">
        <v>10</v>
      </c>
      <c r="D5" s="124">
        <v>7</v>
      </c>
      <c r="E5" s="129">
        <v>17</v>
      </c>
      <c r="F5" s="19">
        <v>1</v>
      </c>
      <c r="G5" s="19">
        <v>4</v>
      </c>
      <c r="H5" s="124">
        <v>5</v>
      </c>
      <c r="I5" s="135">
        <v>5</v>
      </c>
      <c r="J5" s="79">
        <v>1</v>
      </c>
      <c r="K5" s="134">
        <v>6</v>
      </c>
      <c r="L5" s="131">
        <v>0</v>
      </c>
      <c r="M5" s="19">
        <v>0</v>
      </c>
      <c r="N5" s="132">
        <v>0</v>
      </c>
      <c r="O5" s="135">
        <v>4</v>
      </c>
      <c r="P5" s="79">
        <v>2</v>
      </c>
      <c r="Q5" s="134">
        <v>6</v>
      </c>
    </row>
    <row r="6" spans="1:17">
      <c r="B6" s="141" t="s">
        <v>42</v>
      </c>
      <c r="C6" s="125">
        <v>8</v>
      </c>
      <c r="D6" s="124">
        <v>18</v>
      </c>
      <c r="E6" s="129">
        <v>26</v>
      </c>
      <c r="F6" s="79">
        <v>0</v>
      </c>
      <c r="G6" s="79">
        <v>7</v>
      </c>
      <c r="H6" s="124">
        <v>7</v>
      </c>
      <c r="I6" s="135">
        <v>1</v>
      </c>
      <c r="J6" s="79">
        <v>3</v>
      </c>
      <c r="K6" s="83">
        <v>4</v>
      </c>
      <c r="L6" s="298">
        <v>2</v>
      </c>
      <c r="M6" s="298">
        <v>0</v>
      </c>
      <c r="N6" s="298">
        <v>2</v>
      </c>
      <c r="O6" s="135">
        <v>5</v>
      </c>
      <c r="P6" s="79">
        <v>8</v>
      </c>
      <c r="Q6" s="134">
        <v>13</v>
      </c>
    </row>
    <row r="7" spans="1:17">
      <c r="B7" s="141" t="s">
        <v>43</v>
      </c>
      <c r="C7" s="125">
        <v>23</v>
      </c>
      <c r="D7" s="124">
        <v>29</v>
      </c>
      <c r="E7" s="129">
        <v>52</v>
      </c>
      <c r="F7" s="79">
        <v>6</v>
      </c>
      <c r="G7" s="79">
        <v>10</v>
      </c>
      <c r="H7" s="124">
        <v>16</v>
      </c>
      <c r="I7" s="135">
        <v>8</v>
      </c>
      <c r="J7" s="79">
        <v>3</v>
      </c>
      <c r="K7" s="83">
        <v>11</v>
      </c>
      <c r="L7" s="298">
        <v>3</v>
      </c>
      <c r="M7" s="298">
        <v>0</v>
      </c>
      <c r="N7" s="298">
        <v>3</v>
      </c>
      <c r="O7" s="135">
        <v>6</v>
      </c>
      <c r="P7" s="79">
        <v>16</v>
      </c>
      <c r="Q7" s="134">
        <v>22</v>
      </c>
    </row>
    <row r="8" spans="1:17">
      <c r="B8" s="141" t="s">
        <v>44</v>
      </c>
      <c r="C8" s="125">
        <v>20</v>
      </c>
      <c r="D8" s="124">
        <v>45</v>
      </c>
      <c r="E8" s="129">
        <v>65</v>
      </c>
      <c r="F8" s="79">
        <v>4</v>
      </c>
      <c r="G8" s="79">
        <v>9</v>
      </c>
      <c r="H8" s="124">
        <v>13</v>
      </c>
      <c r="I8" s="135">
        <v>2</v>
      </c>
      <c r="J8" s="79">
        <v>4</v>
      </c>
      <c r="K8" s="83">
        <v>6</v>
      </c>
      <c r="L8" s="298">
        <v>3</v>
      </c>
      <c r="M8" s="298">
        <v>0</v>
      </c>
      <c r="N8" s="298">
        <v>3</v>
      </c>
      <c r="O8" s="135">
        <v>11</v>
      </c>
      <c r="P8" s="79">
        <v>32</v>
      </c>
      <c r="Q8" s="134">
        <v>43</v>
      </c>
    </row>
    <row r="9" spans="1:17">
      <c r="B9" s="141" t="s">
        <v>45</v>
      </c>
      <c r="C9" s="125">
        <v>31</v>
      </c>
      <c r="D9" s="124">
        <v>42</v>
      </c>
      <c r="E9" s="129">
        <v>73</v>
      </c>
      <c r="F9" s="79">
        <v>6</v>
      </c>
      <c r="G9" s="79">
        <v>7</v>
      </c>
      <c r="H9" s="124">
        <v>13</v>
      </c>
      <c r="I9" s="135">
        <v>11</v>
      </c>
      <c r="J9" s="79">
        <v>11</v>
      </c>
      <c r="K9" s="83">
        <v>22</v>
      </c>
      <c r="L9" s="298">
        <v>4</v>
      </c>
      <c r="M9" s="298">
        <v>2</v>
      </c>
      <c r="N9" s="298">
        <v>6</v>
      </c>
      <c r="O9" s="135">
        <v>10</v>
      </c>
      <c r="P9" s="79">
        <v>22</v>
      </c>
      <c r="Q9" s="134">
        <v>32</v>
      </c>
    </row>
    <row r="10" spans="1:17">
      <c r="B10" s="141" t="s">
        <v>46</v>
      </c>
      <c r="C10" s="125">
        <v>31</v>
      </c>
      <c r="D10" s="124">
        <v>34</v>
      </c>
      <c r="E10" s="129">
        <v>65</v>
      </c>
      <c r="F10" s="79">
        <v>7</v>
      </c>
      <c r="G10" s="79">
        <v>5</v>
      </c>
      <c r="H10" s="124">
        <v>12</v>
      </c>
      <c r="I10" s="135">
        <v>13</v>
      </c>
      <c r="J10" s="79">
        <v>8</v>
      </c>
      <c r="K10" s="83">
        <v>21</v>
      </c>
      <c r="L10" s="298">
        <v>5</v>
      </c>
      <c r="M10" s="298">
        <v>0</v>
      </c>
      <c r="N10" s="298">
        <v>5</v>
      </c>
      <c r="O10" s="135">
        <v>6</v>
      </c>
      <c r="P10" s="79">
        <v>21</v>
      </c>
      <c r="Q10" s="134">
        <v>27</v>
      </c>
    </row>
    <row r="11" spans="1:17">
      <c r="B11" s="141" t="s">
        <v>47</v>
      </c>
      <c r="C11" s="125">
        <v>12</v>
      </c>
      <c r="D11" s="124">
        <v>28</v>
      </c>
      <c r="E11" s="129">
        <v>40</v>
      </c>
      <c r="F11" s="79">
        <v>1</v>
      </c>
      <c r="G11" s="79">
        <v>3</v>
      </c>
      <c r="H11" s="124">
        <v>4</v>
      </c>
      <c r="I11" s="135">
        <v>9</v>
      </c>
      <c r="J11" s="79">
        <v>8</v>
      </c>
      <c r="K11" s="134">
        <v>17</v>
      </c>
      <c r="L11" s="135">
        <v>0</v>
      </c>
      <c r="M11" s="139">
        <v>0</v>
      </c>
      <c r="N11" s="134">
        <v>0</v>
      </c>
      <c r="O11" s="135">
        <v>2</v>
      </c>
      <c r="P11" s="79">
        <v>17</v>
      </c>
      <c r="Q11" s="134">
        <v>19</v>
      </c>
    </row>
    <row r="12" spans="1:17">
      <c r="B12" s="141" t="s">
        <v>50</v>
      </c>
      <c r="C12" s="125">
        <v>10</v>
      </c>
      <c r="D12" s="124">
        <v>16</v>
      </c>
      <c r="E12" s="129">
        <v>26</v>
      </c>
      <c r="F12" s="79">
        <v>2</v>
      </c>
      <c r="G12" s="79">
        <v>0</v>
      </c>
      <c r="H12" s="124">
        <v>2</v>
      </c>
      <c r="I12" s="135">
        <v>2</v>
      </c>
      <c r="J12" s="79">
        <v>5</v>
      </c>
      <c r="K12" s="134">
        <v>7</v>
      </c>
      <c r="L12" s="135">
        <v>0</v>
      </c>
      <c r="M12" s="139">
        <v>0</v>
      </c>
      <c r="N12" s="134">
        <v>0</v>
      </c>
      <c r="O12" s="135">
        <v>6</v>
      </c>
      <c r="P12" s="79">
        <v>11</v>
      </c>
      <c r="Q12" s="134">
        <v>17</v>
      </c>
    </row>
    <row r="13" spans="1:17">
      <c r="B13" s="141" t="s">
        <v>49</v>
      </c>
      <c r="C13" s="125">
        <v>4</v>
      </c>
      <c r="D13" s="124">
        <v>8</v>
      </c>
      <c r="E13" s="129">
        <v>12</v>
      </c>
      <c r="F13" s="79">
        <v>1</v>
      </c>
      <c r="G13" s="79">
        <v>0</v>
      </c>
      <c r="H13" s="124">
        <v>1</v>
      </c>
      <c r="I13" s="135">
        <v>1</v>
      </c>
      <c r="J13" s="79">
        <v>0</v>
      </c>
      <c r="K13" s="134">
        <v>1</v>
      </c>
      <c r="L13" s="131">
        <v>0</v>
      </c>
      <c r="M13" s="19">
        <v>0</v>
      </c>
      <c r="N13" s="130">
        <v>0</v>
      </c>
      <c r="O13" s="135">
        <v>2</v>
      </c>
      <c r="P13" s="79">
        <v>8</v>
      </c>
      <c r="Q13" s="134">
        <v>10</v>
      </c>
    </row>
    <row r="14" spans="1:17">
      <c r="B14" s="140" t="s">
        <v>13</v>
      </c>
      <c r="C14" s="144">
        <v>149</v>
      </c>
      <c r="D14" s="145">
        <v>227</v>
      </c>
      <c r="E14" s="146">
        <v>376</v>
      </c>
      <c r="F14" s="145">
        <v>28</v>
      </c>
      <c r="G14" s="145">
        <v>45</v>
      </c>
      <c r="H14" s="145">
        <v>73</v>
      </c>
      <c r="I14" s="144">
        <v>52</v>
      </c>
      <c r="J14" s="145">
        <v>43</v>
      </c>
      <c r="K14" s="146">
        <v>95</v>
      </c>
      <c r="L14" s="301">
        <f>SUM(L5:L13)</f>
        <v>17</v>
      </c>
      <c r="M14" s="301">
        <f>SUM(M5:M13)</f>
        <v>2</v>
      </c>
      <c r="N14" s="301">
        <f>SUM(N5:N13)</f>
        <v>19</v>
      </c>
      <c r="O14" s="144">
        <v>52</v>
      </c>
      <c r="P14" s="145">
        <v>137</v>
      </c>
      <c r="Q14" s="147">
        <v>189</v>
      </c>
    </row>
  </sheetData>
  <mergeCells count="7">
    <mergeCell ref="B2:H2"/>
    <mergeCell ref="O3:Q3"/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B2" sqref="B2:I2"/>
    </sheetView>
  </sheetViews>
  <sheetFormatPr baseColWidth="10" defaultRowHeight="15"/>
  <cols>
    <col min="2" max="2" width="21.42578125" style="41" customWidth="1"/>
  </cols>
  <sheetData>
    <row r="1" spans="1:17">
      <c r="B1" s="162"/>
    </row>
    <row r="2" spans="1:17" ht="18.75" customHeight="1">
      <c r="A2" s="316"/>
      <c r="B2" s="555" t="s">
        <v>253</v>
      </c>
      <c r="C2" s="555"/>
      <c r="D2" s="555"/>
      <c r="E2" s="555"/>
      <c r="F2" s="555"/>
      <c r="G2" s="555"/>
      <c r="H2" s="555"/>
      <c r="I2" s="555"/>
      <c r="J2" s="23"/>
      <c r="K2" s="23"/>
      <c r="L2" s="23"/>
      <c r="M2" s="23"/>
      <c r="N2" s="23"/>
    </row>
    <row r="3" spans="1:17" ht="12.75" customHeight="1">
      <c r="B3" s="556" t="s">
        <v>250</v>
      </c>
      <c r="C3" s="557" t="s">
        <v>16</v>
      </c>
      <c r="D3" s="533" t="s">
        <v>254</v>
      </c>
      <c r="E3" s="539" t="s">
        <v>174</v>
      </c>
      <c r="F3" s="539"/>
      <c r="G3" s="539" t="s">
        <v>175</v>
      </c>
      <c r="H3" s="539"/>
      <c r="I3" s="539" t="s">
        <v>176</v>
      </c>
      <c r="J3" s="539"/>
      <c r="K3" s="539" t="s">
        <v>251</v>
      </c>
      <c r="L3" s="539"/>
      <c r="M3" s="539" t="s">
        <v>252</v>
      </c>
      <c r="N3" s="539"/>
      <c r="O3" s="554"/>
      <c r="P3" s="554"/>
    </row>
    <row r="4" spans="1:17">
      <c r="B4" s="556"/>
      <c r="C4" s="557"/>
      <c r="D4" s="533"/>
      <c r="E4" s="156" t="s">
        <v>16</v>
      </c>
      <c r="F4" s="112" t="s">
        <v>29</v>
      </c>
      <c r="G4" s="156" t="s">
        <v>16</v>
      </c>
      <c r="H4" s="112" t="s">
        <v>29</v>
      </c>
      <c r="I4" s="156" t="s">
        <v>16</v>
      </c>
      <c r="J4" s="112" t="s">
        <v>29</v>
      </c>
      <c r="K4" s="156" t="s">
        <v>16</v>
      </c>
      <c r="L4" s="112" t="s">
        <v>29</v>
      </c>
      <c r="M4" s="112" t="s">
        <v>16</v>
      </c>
      <c r="N4" s="250" t="s">
        <v>29</v>
      </c>
      <c r="O4" s="275"/>
      <c r="P4" s="275"/>
    </row>
    <row r="5" spans="1:17">
      <c r="B5" s="45" t="s">
        <v>41</v>
      </c>
      <c r="C5" s="124">
        <v>17</v>
      </c>
      <c r="D5" s="150">
        <f>C5/$C$14*100</f>
        <v>4.5212765957446814</v>
      </c>
      <c r="E5" s="79">
        <v>3</v>
      </c>
      <c r="F5" s="158">
        <f>E5/$C$14*100</f>
        <v>0.7978723404255319</v>
      </c>
      <c r="G5" s="79">
        <v>10</v>
      </c>
      <c r="H5" s="158">
        <f>G5/$C$14*100</f>
        <v>2.6595744680851063</v>
      </c>
      <c r="I5" s="79">
        <v>0</v>
      </c>
      <c r="J5" s="158">
        <f>I5/$C$14*100</f>
        <v>0</v>
      </c>
      <c r="K5" s="79">
        <v>1</v>
      </c>
      <c r="L5" s="158">
        <f>K5/$C$14*100</f>
        <v>0.26595744680851063</v>
      </c>
      <c r="M5" s="79">
        <v>3</v>
      </c>
      <c r="N5" s="157">
        <f>M5/$C$14*100</f>
        <v>0.7978723404255319</v>
      </c>
      <c r="O5" s="311"/>
      <c r="P5" s="312"/>
    </row>
    <row r="6" spans="1:17">
      <c r="B6" s="45" t="s">
        <v>42</v>
      </c>
      <c r="C6" s="124">
        <v>26</v>
      </c>
      <c r="D6" s="150">
        <f t="shared" ref="D6:D13" si="0">C6/$C$14*100</f>
        <v>6.9148936170212769</v>
      </c>
      <c r="E6" s="79">
        <v>1</v>
      </c>
      <c r="F6" s="158">
        <f t="shared" ref="F6:F14" si="1">E6/$C$14*100</f>
        <v>0.26595744680851063</v>
      </c>
      <c r="G6" s="79">
        <v>23</v>
      </c>
      <c r="H6" s="158">
        <f t="shared" ref="H6:H14" si="2">G6/$C$14*100</f>
        <v>6.1170212765957448</v>
      </c>
      <c r="I6" s="79">
        <v>0</v>
      </c>
      <c r="J6" s="158">
        <f t="shared" ref="J6:J14" si="3">I6/$C$14*100</f>
        <v>0</v>
      </c>
      <c r="K6" s="79">
        <v>0</v>
      </c>
      <c r="L6" s="158">
        <f t="shared" ref="L6:L14" si="4">K6/$C$14*100</f>
        <v>0</v>
      </c>
      <c r="M6" s="79">
        <v>2</v>
      </c>
      <c r="N6" s="157">
        <f t="shared" ref="N6:N14" si="5">M6/$C$14*100</f>
        <v>0.53191489361702127</v>
      </c>
      <c r="O6" s="311"/>
      <c r="P6" s="312"/>
    </row>
    <row r="7" spans="1:17">
      <c r="B7" s="45" t="s">
        <v>43</v>
      </c>
      <c r="C7" s="124">
        <v>52</v>
      </c>
      <c r="D7" s="150">
        <f t="shared" si="0"/>
        <v>13.829787234042554</v>
      </c>
      <c r="E7" s="79">
        <v>0</v>
      </c>
      <c r="F7" s="158">
        <f t="shared" si="1"/>
        <v>0</v>
      </c>
      <c r="G7" s="79">
        <v>50</v>
      </c>
      <c r="H7" s="158">
        <f t="shared" si="2"/>
        <v>13.297872340425531</v>
      </c>
      <c r="I7" s="79">
        <v>0</v>
      </c>
      <c r="J7" s="158">
        <f t="shared" si="3"/>
        <v>0</v>
      </c>
      <c r="K7" s="79">
        <v>1</v>
      </c>
      <c r="L7" s="158">
        <f t="shared" si="4"/>
        <v>0.26595744680851063</v>
      </c>
      <c r="M7" s="79">
        <v>1</v>
      </c>
      <c r="N7" s="157">
        <f t="shared" si="5"/>
        <v>0.26595744680851063</v>
      </c>
      <c r="O7" s="311"/>
      <c r="P7" s="312"/>
    </row>
    <row r="8" spans="1:17">
      <c r="B8" s="45" t="s">
        <v>44</v>
      </c>
      <c r="C8" s="124">
        <v>65</v>
      </c>
      <c r="D8" s="150">
        <f t="shared" si="0"/>
        <v>17.287234042553195</v>
      </c>
      <c r="E8" s="79">
        <v>1</v>
      </c>
      <c r="F8" s="158">
        <f t="shared" si="1"/>
        <v>0.26595744680851063</v>
      </c>
      <c r="G8" s="79">
        <v>57</v>
      </c>
      <c r="H8" s="158">
        <f t="shared" si="2"/>
        <v>15.159574468085108</v>
      </c>
      <c r="I8" s="79">
        <v>0</v>
      </c>
      <c r="J8" s="158">
        <f t="shared" si="3"/>
        <v>0</v>
      </c>
      <c r="K8" s="79">
        <v>2</v>
      </c>
      <c r="L8" s="158">
        <f t="shared" si="4"/>
        <v>0.53191489361702127</v>
      </c>
      <c r="M8" s="79">
        <v>5</v>
      </c>
      <c r="N8" s="157">
        <f t="shared" si="5"/>
        <v>1.3297872340425532</v>
      </c>
      <c r="O8" s="311"/>
      <c r="P8" s="312"/>
    </row>
    <row r="9" spans="1:17">
      <c r="B9" s="45" t="s">
        <v>45</v>
      </c>
      <c r="C9" s="124">
        <v>73</v>
      </c>
      <c r="D9" s="150">
        <f t="shared" si="0"/>
        <v>19.414893617021274</v>
      </c>
      <c r="E9" s="79">
        <v>2</v>
      </c>
      <c r="F9" s="158">
        <f t="shared" si="1"/>
        <v>0.53191489361702127</v>
      </c>
      <c r="G9" s="79">
        <v>64</v>
      </c>
      <c r="H9" s="158">
        <f t="shared" si="2"/>
        <v>17.021276595744681</v>
      </c>
      <c r="I9" s="79">
        <v>2</v>
      </c>
      <c r="J9" s="158">
        <f t="shared" si="3"/>
        <v>0.53191489361702127</v>
      </c>
      <c r="K9" s="79">
        <v>0</v>
      </c>
      <c r="L9" s="158">
        <f t="shared" si="4"/>
        <v>0</v>
      </c>
      <c r="M9" s="79">
        <v>5</v>
      </c>
      <c r="N9" s="157">
        <f t="shared" si="5"/>
        <v>1.3297872340425532</v>
      </c>
      <c r="O9" s="311"/>
      <c r="P9" s="312"/>
    </row>
    <row r="10" spans="1:17">
      <c r="B10" s="45" t="s">
        <v>46</v>
      </c>
      <c r="C10" s="124">
        <v>65</v>
      </c>
      <c r="D10" s="150">
        <f t="shared" si="0"/>
        <v>17.287234042553195</v>
      </c>
      <c r="E10" s="79">
        <v>0</v>
      </c>
      <c r="F10" s="158">
        <f t="shared" si="1"/>
        <v>0</v>
      </c>
      <c r="G10" s="79">
        <v>58</v>
      </c>
      <c r="H10" s="158">
        <f t="shared" si="2"/>
        <v>15.425531914893616</v>
      </c>
      <c r="I10" s="79">
        <v>1</v>
      </c>
      <c r="J10" s="158">
        <f t="shared" si="3"/>
        <v>0.26595744680851063</v>
      </c>
      <c r="K10" s="79">
        <v>2</v>
      </c>
      <c r="L10" s="158">
        <f t="shared" si="4"/>
        <v>0.53191489361702127</v>
      </c>
      <c r="M10" s="79">
        <v>4</v>
      </c>
      <c r="N10" s="157">
        <f t="shared" si="5"/>
        <v>1.0638297872340425</v>
      </c>
      <c r="O10" s="311"/>
      <c r="P10" s="312"/>
    </row>
    <row r="11" spans="1:17">
      <c r="B11" s="45" t="s">
        <v>47</v>
      </c>
      <c r="C11" s="124">
        <v>40</v>
      </c>
      <c r="D11" s="150">
        <f t="shared" si="0"/>
        <v>10.638297872340425</v>
      </c>
      <c r="E11" s="79">
        <v>0</v>
      </c>
      <c r="F11" s="158">
        <f t="shared" si="1"/>
        <v>0</v>
      </c>
      <c r="G11" s="79">
        <v>38</v>
      </c>
      <c r="H11" s="158">
        <f t="shared" si="2"/>
        <v>10.106382978723403</v>
      </c>
      <c r="I11" s="79">
        <v>1</v>
      </c>
      <c r="J11" s="158">
        <f t="shared" si="3"/>
        <v>0.26595744680851063</v>
      </c>
      <c r="K11" s="79">
        <v>1</v>
      </c>
      <c r="L11" s="158">
        <f t="shared" si="4"/>
        <v>0.26595744680851063</v>
      </c>
      <c r="M11" s="79">
        <v>0</v>
      </c>
      <c r="N11" s="157">
        <f t="shared" si="5"/>
        <v>0</v>
      </c>
      <c r="O11" s="311"/>
      <c r="P11" s="312"/>
    </row>
    <row r="12" spans="1:17">
      <c r="B12" s="45" t="s">
        <v>48</v>
      </c>
      <c r="C12" s="124">
        <v>26</v>
      </c>
      <c r="D12" s="150">
        <f t="shared" si="0"/>
        <v>6.9148936170212769</v>
      </c>
      <c r="E12" s="79">
        <v>0</v>
      </c>
      <c r="F12" s="158">
        <f t="shared" si="1"/>
        <v>0</v>
      </c>
      <c r="G12" s="79">
        <v>23</v>
      </c>
      <c r="H12" s="158">
        <f t="shared" si="2"/>
        <v>6.1170212765957448</v>
      </c>
      <c r="I12" s="79">
        <v>0</v>
      </c>
      <c r="J12" s="158">
        <f t="shared" si="3"/>
        <v>0</v>
      </c>
      <c r="K12" s="79">
        <v>1</v>
      </c>
      <c r="L12" s="158">
        <f t="shared" si="4"/>
        <v>0.26595744680851063</v>
      </c>
      <c r="M12" s="79">
        <v>2</v>
      </c>
      <c r="N12" s="157">
        <f t="shared" si="5"/>
        <v>0.53191489361702127</v>
      </c>
      <c r="O12" s="311"/>
      <c r="P12" s="312"/>
    </row>
    <row r="13" spans="1:17">
      <c r="B13" s="45" t="s">
        <v>49</v>
      </c>
      <c r="C13" s="124">
        <v>12</v>
      </c>
      <c r="D13" s="150">
        <f t="shared" si="0"/>
        <v>3.1914893617021276</v>
      </c>
      <c r="E13" s="79">
        <v>0</v>
      </c>
      <c r="F13" s="158">
        <f t="shared" si="1"/>
        <v>0</v>
      </c>
      <c r="G13" s="79">
        <v>11</v>
      </c>
      <c r="H13" s="158">
        <f t="shared" si="2"/>
        <v>2.9255319148936172</v>
      </c>
      <c r="I13" s="79">
        <v>0</v>
      </c>
      <c r="J13" s="158">
        <f t="shared" si="3"/>
        <v>0</v>
      </c>
      <c r="K13" s="79">
        <v>0</v>
      </c>
      <c r="L13" s="158">
        <f t="shared" si="4"/>
        <v>0</v>
      </c>
      <c r="M13" s="79">
        <v>1</v>
      </c>
      <c r="N13" s="157">
        <f t="shared" si="5"/>
        <v>0.26595744680851063</v>
      </c>
      <c r="O13" s="311"/>
      <c r="P13" s="312"/>
    </row>
    <row r="14" spans="1:17">
      <c r="B14" s="52" t="s">
        <v>13</v>
      </c>
      <c r="C14" s="145">
        <v>376</v>
      </c>
      <c r="D14" s="160">
        <f>C14/$C$14*100</f>
        <v>100</v>
      </c>
      <c r="E14" s="146">
        <v>7</v>
      </c>
      <c r="F14" s="160">
        <f t="shared" si="1"/>
        <v>1.8617021276595744</v>
      </c>
      <c r="G14" s="146">
        <v>334</v>
      </c>
      <c r="H14" s="160">
        <f t="shared" si="2"/>
        <v>88.829787234042556</v>
      </c>
      <c r="I14" s="161">
        <v>4</v>
      </c>
      <c r="J14" s="160">
        <f t="shared" si="3"/>
        <v>1.0638297872340425</v>
      </c>
      <c r="K14" s="161">
        <v>8</v>
      </c>
      <c r="L14" s="160">
        <f t="shared" si="4"/>
        <v>2.1276595744680851</v>
      </c>
      <c r="M14" s="161">
        <v>23</v>
      </c>
      <c r="N14" s="152">
        <f t="shared" si="5"/>
        <v>6.1170212765957448</v>
      </c>
      <c r="O14" s="315"/>
      <c r="P14" s="313"/>
      <c r="Q14" s="153">
        <f>F14+H14+J14+L14+N14+P14</f>
        <v>100</v>
      </c>
    </row>
    <row r="16" spans="1:17">
      <c r="C16" s="2"/>
    </row>
    <row r="17" spans="2:3">
      <c r="B17" s="478"/>
    </row>
    <row r="18" spans="2:3">
      <c r="B18" s="163"/>
    </row>
    <row r="19" spans="2:3">
      <c r="C19" s="2"/>
    </row>
    <row r="20" spans="2:3">
      <c r="C20" s="2"/>
    </row>
    <row r="21" spans="2:3">
      <c r="C21" s="2"/>
    </row>
    <row r="22" spans="2:3">
      <c r="C22" s="2"/>
    </row>
    <row r="23" spans="2:3">
      <c r="C23" s="2"/>
    </row>
    <row r="24" spans="2:3">
      <c r="C24" s="2"/>
    </row>
    <row r="25" spans="2:3">
      <c r="C25" s="2"/>
    </row>
    <row r="26" spans="2:3">
      <c r="C26" s="2"/>
    </row>
    <row r="27" spans="2:3">
      <c r="C27" s="2"/>
    </row>
    <row r="28" spans="2:3">
      <c r="C28" s="2"/>
    </row>
    <row r="29" spans="2:3">
      <c r="C29" s="2"/>
    </row>
    <row r="30" spans="2:3">
      <c r="C30" s="2"/>
    </row>
    <row r="31" spans="2:3">
      <c r="C31" s="2"/>
    </row>
    <row r="32" spans="2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</sheetData>
  <mergeCells count="10">
    <mergeCell ref="O3:P3"/>
    <mergeCell ref="K3:L3"/>
    <mergeCell ref="M3:N3"/>
    <mergeCell ref="B2:I2"/>
    <mergeCell ref="B3:B4"/>
    <mergeCell ref="C3:C4"/>
    <mergeCell ref="D3:D4"/>
    <mergeCell ref="E3:F3"/>
    <mergeCell ref="G3:H3"/>
    <mergeCell ref="I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workbookViewId="0">
      <selection activeCell="B2" sqref="B2:H2"/>
    </sheetView>
  </sheetViews>
  <sheetFormatPr baseColWidth="10" defaultRowHeight="15"/>
  <cols>
    <col min="2" max="2" width="36" style="41" customWidth="1"/>
    <col min="4" max="4" width="12.140625" customWidth="1"/>
  </cols>
  <sheetData>
    <row r="2" spans="1:9">
      <c r="A2" s="246"/>
      <c r="B2" s="529" t="s">
        <v>255</v>
      </c>
      <c r="C2" s="529"/>
      <c r="D2" s="529"/>
      <c r="E2" s="529"/>
      <c r="F2" s="529"/>
      <c r="G2" s="529"/>
      <c r="H2" s="529"/>
    </row>
    <row r="3" spans="1:9" ht="24.75">
      <c r="A3" s="26"/>
      <c r="B3" s="122" t="s">
        <v>256</v>
      </c>
      <c r="C3" s="44" t="s">
        <v>16</v>
      </c>
      <c r="D3" s="225" t="s">
        <v>17</v>
      </c>
      <c r="E3" s="224" t="s">
        <v>257</v>
      </c>
      <c r="F3" s="224" t="s">
        <v>258</v>
      </c>
      <c r="G3" s="224" t="s">
        <v>259</v>
      </c>
      <c r="H3" s="224" t="s">
        <v>260</v>
      </c>
      <c r="I3" s="418"/>
    </row>
    <row r="4" spans="1:9">
      <c r="A4" s="223"/>
      <c r="B4" s="196" t="s">
        <v>151</v>
      </c>
      <c r="C4" s="124">
        <v>2</v>
      </c>
      <c r="D4" s="166">
        <f>C4/$C$24*100</f>
        <v>0.53191489361702127</v>
      </c>
      <c r="E4" s="19">
        <v>2</v>
      </c>
      <c r="F4" s="157">
        <f>E4/$C$24*100</f>
        <v>0.53191489361702127</v>
      </c>
      <c r="G4" s="19">
        <v>0</v>
      </c>
      <c r="H4" s="157">
        <f>G4/$C$24*100</f>
        <v>0</v>
      </c>
      <c r="I4" s="418"/>
    </row>
    <row r="5" spans="1:9">
      <c r="A5" s="223"/>
      <c r="B5" s="267" t="s">
        <v>403</v>
      </c>
      <c r="C5" s="124">
        <v>1</v>
      </c>
      <c r="D5" s="166">
        <f t="shared" ref="D5:D24" si="0">C5/$C$24*100</f>
        <v>0.26595744680851063</v>
      </c>
      <c r="E5" s="19">
        <v>0</v>
      </c>
      <c r="F5" s="157">
        <f t="shared" ref="F5:F23" si="1">E5/$C$24*100</f>
        <v>0</v>
      </c>
      <c r="G5" s="19">
        <v>1</v>
      </c>
      <c r="H5" s="157">
        <f t="shared" ref="H5:H23" si="2">G5/$C$24*100</f>
        <v>0.26595744680851063</v>
      </c>
      <c r="I5" s="418"/>
    </row>
    <row r="6" spans="1:9">
      <c r="A6" s="223"/>
      <c r="B6" s="265" t="s">
        <v>404</v>
      </c>
      <c r="C6" s="124">
        <v>2</v>
      </c>
      <c r="D6" s="166">
        <f t="shared" si="0"/>
        <v>0.53191489361702127</v>
      </c>
      <c r="E6" s="19">
        <v>2</v>
      </c>
      <c r="F6" s="157">
        <f t="shared" si="1"/>
        <v>0.53191489361702127</v>
      </c>
      <c r="G6" s="19">
        <v>0</v>
      </c>
      <c r="H6" s="157">
        <f t="shared" si="2"/>
        <v>0</v>
      </c>
      <c r="I6" s="418"/>
    </row>
    <row r="7" spans="1:9" ht="16.5" customHeight="1">
      <c r="A7" s="223"/>
      <c r="B7" s="264" t="s">
        <v>407</v>
      </c>
      <c r="C7" s="124">
        <v>1</v>
      </c>
      <c r="D7" s="166">
        <f t="shared" si="0"/>
        <v>0.26595744680851063</v>
      </c>
      <c r="E7" s="19">
        <v>0</v>
      </c>
      <c r="F7" s="157">
        <f t="shared" si="1"/>
        <v>0</v>
      </c>
      <c r="G7" s="19">
        <v>1</v>
      </c>
      <c r="H7" s="157">
        <f t="shared" si="2"/>
        <v>0.26595744680851063</v>
      </c>
      <c r="I7" s="418"/>
    </row>
    <row r="8" spans="1:9">
      <c r="A8" s="223"/>
      <c r="B8" s="264" t="s">
        <v>408</v>
      </c>
      <c r="C8" s="124">
        <v>1</v>
      </c>
      <c r="D8" s="166">
        <f t="shared" si="0"/>
        <v>0.26595744680851063</v>
      </c>
      <c r="E8" s="19">
        <v>0</v>
      </c>
      <c r="F8" s="157">
        <f t="shared" si="1"/>
        <v>0</v>
      </c>
      <c r="G8" s="19">
        <v>1</v>
      </c>
      <c r="H8" s="157">
        <f t="shared" si="2"/>
        <v>0.26595744680851063</v>
      </c>
      <c r="I8" s="418"/>
    </row>
    <row r="9" spans="1:9" ht="36">
      <c r="A9" s="223"/>
      <c r="B9" s="45" t="s">
        <v>156</v>
      </c>
      <c r="C9" s="159">
        <v>1</v>
      </c>
      <c r="D9" s="318">
        <f t="shared" si="0"/>
        <v>0.26595744680851063</v>
      </c>
      <c r="E9" s="79">
        <v>0</v>
      </c>
      <c r="F9" s="319">
        <f t="shared" si="1"/>
        <v>0</v>
      </c>
      <c r="G9" s="79">
        <v>1</v>
      </c>
      <c r="H9" s="319">
        <f t="shared" si="2"/>
        <v>0.26595744680851063</v>
      </c>
      <c r="I9" s="418"/>
    </row>
    <row r="10" spans="1:9" ht="24">
      <c r="A10" s="223"/>
      <c r="B10" s="45" t="s">
        <v>158</v>
      </c>
      <c r="C10" s="124">
        <v>2</v>
      </c>
      <c r="D10" s="166">
        <f t="shared" si="0"/>
        <v>0.53191489361702127</v>
      </c>
      <c r="E10" s="19">
        <v>1</v>
      </c>
      <c r="F10" s="157">
        <f t="shared" si="1"/>
        <v>0.26595744680851063</v>
      </c>
      <c r="G10" s="19">
        <v>1</v>
      </c>
      <c r="H10" s="157">
        <f t="shared" si="2"/>
        <v>0.26595744680851063</v>
      </c>
      <c r="I10" s="418"/>
    </row>
    <row r="11" spans="1:9" ht="24">
      <c r="A11" s="223"/>
      <c r="B11" s="45" t="s">
        <v>159</v>
      </c>
      <c r="C11" s="124">
        <v>180</v>
      </c>
      <c r="D11" s="166">
        <f t="shared" si="0"/>
        <v>47.872340425531917</v>
      </c>
      <c r="E11" s="19">
        <v>82</v>
      </c>
      <c r="F11" s="157">
        <f t="shared" si="1"/>
        <v>21.808510638297875</v>
      </c>
      <c r="G11" s="19">
        <v>98</v>
      </c>
      <c r="H11" s="157">
        <f t="shared" si="2"/>
        <v>26.063829787234045</v>
      </c>
      <c r="I11" s="418"/>
    </row>
    <row r="12" spans="1:9" ht="24">
      <c r="A12" s="223"/>
      <c r="B12" s="45" t="s">
        <v>160</v>
      </c>
      <c r="C12" s="124">
        <v>137</v>
      </c>
      <c r="D12" s="166">
        <f t="shared" si="0"/>
        <v>36.436170212765958</v>
      </c>
      <c r="E12" s="19">
        <v>40</v>
      </c>
      <c r="F12" s="157">
        <f t="shared" si="1"/>
        <v>10.638297872340425</v>
      </c>
      <c r="G12" s="19">
        <v>97</v>
      </c>
      <c r="H12" s="157">
        <f t="shared" si="2"/>
        <v>25.797872340425531</v>
      </c>
      <c r="I12" s="418"/>
    </row>
    <row r="13" spans="1:9" ht="36.75">
      <c r="A13" s="223"/>
      <c r="B13" s="265" t="s">
        <v>409</v>
      </c>
      <c r="C13" s="159">
        <v>1</v>
      </c>
      <c r="D13" s="318">
        <f t="shared" si="0"/>
        <v>0.26595744680851063</v>
      </c>
      <c r="E13" s="79">
        <v>1</v>
      </c>
      <c r="F13" s="319">
        <f t="shared" si="1"/>
        <v>0.26595744680851063</v>
      </c>
      <c r="G13" s="79">
        <v>0</v>
      </c>
      <c r="H13" s="319">
        <f t="shared" si="2"/>
        <v>0</v>
      </c>
      <c r="I13" s="418"/>
    </row>
    <row r="14" spans="1:9" ht="24">
      <c r="A14" s="223"/>
      <c r="B14" s="45" t="s">
        <v>161</v>
      </c>
      <c r="C14" s="159">
        <v>1</v>
      </c>
      <c r="D14" s="318">
        <f t="shared" si="0"/>
        <v>0.26595744680851063</v>
      </c>
      <c r="E14" s="79">
        <v>1</v>
      </c>
      <c r="F14" s="319">
        <f t="shared" si="1"/>
        <v>0.26595744680851063</v>
      </c>
      <c r="G14" s="79">
        <v>0</v>
      </c>
      <c r="H14" s="319">
        <f t="shared" si="2"/>
        <v>0</v>
      </c>
      <c r="I14" s="418"/>
    </row>
    <row r="15" spans="1:9" ht="36">
      <c r="A15" s="223"/>
      <c r="B15" s="45" t="s">
        <v>162</v>
      </c>
      <c r="C15" s="159">
        <v>12</v>
      </c>
      <c r="D15" s="318">
        <f t="shared" si="0"/>
        <v>3.1914893617021276</v>
      </c>
      <c r="E15" s="79">
        <v>1</v>
      </c>
      <c r="F15" s="319">
        <f t="shared" si="1"/>
        <v>0.26595744680851063</v>
      </c>
      <c r="G15" s="79">
        <v>11</v>
      </c>
      <c r="H15" s="319">
        <f t="shared" si="2"/>
        <v>2.9255319148936172</v>
      </c>
      <c r="I15" s="418"/>
    </row>
    <row r="16" spans="1:9" ht="36">
      <c r="A16" s="223"/>
      <c r="B16" s="45" t="s">
        <v>164</v>
      </c>
      <c r="C16" s="159">
        <v>2</v>
      </c>
      <c r="D16" s="318">
        <f t="shared" si="0"/>
        <v>0.53191489361702127</v>
      </c>
      <c r="E16" s="79">
        <v>0</v>
      </c>
      <c r="F16" s="319">
        <f t="shared" si="1"/>
        <v>0</v>
      </c>
      <c r="G16" s="79">
        <v>2</v>
      </c>
      <c r="H16" s="319">
        <f t="shared" si="2"/>
        <v>0.53191489361702127</v>
      </c>
      <c r="I16" s="418"/>
    </row>
    <row r="17" spans="1:10" ht="36">
      <c r="A17" s="223"/>
      <c r="B17" s="45" t="s">
        <v>165</v>
      </c>
      <c r="C17" s="159">
        <v>2</v>
      </c>
      <c r="D17" s="318">
        <f t="shared" si="0"/>
        <v>0.53191489361702127</v>
      </c>
      <c r="E17" s="79">
        <v>2</v>
      </c>
      <c r="F17" s="319">
        <f t="shared" si="1"/>
        <v>0.53191489361702127</v>
      </c>
      <c r="G17" s="79">
        <v>0</v>
      </c>
      <c r="H17" s="319">
        <f t="shared" si="2"/>
        <v>0</v>
      </c>
      <c r="I17" s="418"/>
    </row>
    <row r="18" spans="1:10">
      <c r="A18" s="223"/>
      <c r="B18" s="329" t="s">
        <v>410</v>
      </c>
      <c r="C18" s="124">
        <v>1</v>
      </c>
      <c r="D18" s="166">
        <f t="shared" si="0"/>
        <v>0.26595744680851063</v>
      </c>
      <c r="E18" s="19">
        <v>1</v>
      </c>
      <c r="F18" s="157">
        <f t="shared" si="1"/>
        <v>0.26595744680851063</v>
      </c>
      <c r="G18" s="19">
        <v>0</v>
      </c>
      <c r="H18" s="157">
        <f t="shared" si="2"/>
        <v>0</v>
      </c>
      <c r="I18" s="418"/>
    </row>
    <row r="19" spans="1:10" ht="38.25" customHeight="1">
      <c r="A19" s="223"/>
      <c r="B19" s="265" t="s">
        <v>412</v>
      </c>
      <c r="C19" s="159">
        <v>1</v>
      </c>
      <c r="D19" s="318">
        <f t="shared" si="0"/>
        <v>0.26595744680851063</v>
      </c>
      <c r="E19" s="79">
        <v>1</v>
      </c>
      <c r="F19" s="319">
        <f t="shared" si="1"/>
        <v>0.26595744680851063</v>
      </c>
      <c r="G19" s="79">
        <v>0</v>
      </c>
      <c r="H19" s="319">
        <f t="shared" si="2"/>
        <v>0</v>
      </c>
      <c r="I19" s="418"/>
    </row>
    <row r="20" spans="1:10" ht="60">
      <c r="A20" s="252"/>
      <c r="B20" s="22" t="s">
        <v>167</v>
      </c>
      <c r="C20" s="159">
        <v>3</v>
      </c>
      <c r="D20" s="318">
        <f t="shared" si="0"/>
        <v>0.7978723404255319</v>
      </c>
      <c r="E20" s="79">
        <v>1</v>
      </c>
      <c r="F20" s="319">
        <f t="shared" si="1"/>
        <v>0.26595744680851063</v>
      </c>
      <c r="G20" s="79">
        <v>2</v>
      </c>
      <c r="H20" s="319">
        <f t="shared" si="2"/>
        <v>0.53191489361702127</v>
      </c>
      <c r="I20" s="418"/>
    </row>
    <row r="21" spans="1:10">
      <c r="A21" s="252"/>
      <c r="B21" s="22" t="s">
        <v>168</v>
      </c>
      <c r="C21" s="159">
        <v>3</v>
      </c>
      <c r="D21" s="318">
        <f t="shared" si="0"/>
        <v>0.7978723404255319</v>
      </c>
      <c r="E21" s="79">
        <v>1</v>
      </c>
      <c r="F21" s="319">
        <f t="shared" si="1"/>
        <v>0.26595744680851063</v>
      </c>
      <c r="G21" s="79">
        <v>2</v>
      </c>
      <c r="H21" s="319">
        <f t="shared" si="2"/>
        <v>0.53191489361702127</v>
      </c>
      <c r="I21" s="418"/>
    </row>
    <row r="22" spans="1:10" ht="48">
      <c r="A22" s="252"/>
      <c r="B22" s="45" t="s">
        <v>170</v>
      </c>
      <c r="C22" s="159">
        <v>16</v>
      </c>
      <c r="D22" s="318">
        <f t="shared" si="0"/>
        <v>4.2553191489361701</v>
      </c>
      <c r="E22" s="79">
        <v>9</v>
      </c>
      <c r="F22" s="319">
        <f t="shared" si="1"/>
        <v>2.3936170212765959</v>
      </c>
      <c r="G22" s="79">
        <v>7</v>
      </c>
      <c r="H22" s="319">
        <f t="shared" si="2"/>
        <v>1.8617021276595744</v>
      </c>
      <c r="I22" s="418"/>
    </row>
    <row r="23" spans="1:10" ht="49.5" customHeight="1">
      <c r="A23" s="252"/>
      <c r="B23" s="45" t="s">
        <v>171</v>
      </c>
      <c r="C23" s="159">
        <v>7</v>
      </c>
      <c r="D23" s="318">
        <f t="shared" si="0"/>
        <v>1.8617021276595744</v>
      </c>
      <c r="E23" s="79">
        <v>4</v>
      </c>
      <c r="F23" s="319">
        <f t="shared" si="1"/>
        <v>1.0638297872340425</v>
      </c>
      <c r="G23" s="79">
        <v>3</v>
      </c>
      <c r="H23" s="319">
        <f t="shared" si="2"/>
        <v>0.7978723404255319</v>
      </c>
      <c r="I23" s="418"/>
    </row>
    <row r="24" spans="1:10">
      <c r="B24" s="52" t="s">
        <v>13</v>
      </c>
      <c r="C24" s="20">
        <v>376</v>
      </c>
      <c r="D24" s="317">
        <f t="shared" si="0"/>
        <v>100</v>
      </c>
      <c r="E24" s="20">
        <v>149</v>
      </c>
      <c r="F24" s="152">
        <f>E24/$C$24*100</f>
        <v>39.627659574468083</v>
      </c>
      <c r="G24" s="20">
        <v>227</v>
      </c>
      <c r="H24" s="152">
        <f>G24/$C$24*100</f>
        <v>60.37234042553191</v>
      </c>
      <c r="I24" s="418"/>
      <c r="J24" s="153"/>
    </row>
    <row r="25" spans="1:10">
      <c r="B25" s="167"/>
      <c r="C25" s="167"/>
      <c r="D25" s="167"/>
      <c r="E25" s="167"/>
      <c r="F25" s="167"/>
      <c r="G25" s="167"/>
      <c r="H25" s="167"/>
      <c r="I25" s="167"/>
      <c r="J25" s="153"/>
    </row>
    <row r="26" spans="1:10">
      <c r="B26" s="167"/>
      <c r="C26" s="167"/>
      <c r="D26" s="167"/>
      <c r="E26" s="167"/>
      <c r="F26" s="167"/>
      <c r="G26" s="167"/>
      <c r="H26" s="167"/>
      <c r="I26" s="167"/>
      <c r="J26" s="153"/>
    </row>
    <row r="27" spans="1:10">
      <c r="A27" s="246"/>
      <c r="B27" s="3" t="s">
        <v>270</v>
      </c>
      <c r="C27" s="168"/>
      <c r="D27" s="169"/>
      <c r="E27" s="168"/>
      <c r="F27" s="169"/>
      <c r="H27" s="320" t="s">
        <v>269</v>
      </c>
      <c r="I27" s="164"/>
      <c r="J27" s="153"/>
    </row>
    <row r="28" spans="1:10">
      <c r="B28" s="109"/>
      <c r="C28" s="16" t="s">
        <v>267</v>
      </c>
      <c r="D28" s="16" t="s">
        <v>268</v>
      </c>
      <c r="E28" s="16" t="s">
        <v>13</v>
      </c>
      <c r="F28" s="26"/>
      <c r="G28" s="26"/>
    </row>
    <row r="29" spans="1:10" ht="24">
      <c r="A29" s="252"/>
      <c r="B29" s="45" t="s">
        <v>261</v>
      </c>
      <c r="C29" s="428">
        <v>82</v>
      </c>
      <c r="D29" s="428">
        <v>98</v>
      </c>
      <c r="E29" s="428">
        <v>180</v>
      </c>
      <c r="F29" s="170"/>
      <c r="G29" s="171"/>
      <c r="H29" s="170"/>
      <c r="I29" s="171"/>
      <c r="J29" s="170"/>
    </row>
    <row r="30" spans="1:10">
      <c r="A30" s="252"/>
      <c r="B30" s="45" t="s">
        <v>262</v>
      </c>
      <c r="C30" s="428">
        <v>40</v>
      </c>
      <c r="D30" s="428">
        <v>97</v>
      </c>
      <c r="E30" s="428">
        <v>137</v>
      </c>
      <c r="F30" s="170"/>
      <c r="G30" s="171"/>
      <c r="H30" s="170"/>
      <c r="I30" s="171"/>
      <c r="J30" s="170"/>
    </row>
    <row r="31" spans="1:10">
      <c r="A31" s="252"/>
      <c r="B31" s="45" t="s">
        <v>264</v>
      </c>
      <c r="C31" s="430">
        <v>9</v>
      </c>
      <c r="D31" s="430">
        <v>7</v>
      </c>
      <c r="E31" s="430">
        <v>16</v>
      </c>
      <c r="F31" s="170"/>
      <c r="G31" s="171"/>
      <c r="H31" s="170"/>
      <c r="I31" s="171"/>
      <c r="J31" s="170"/>
    </row>
    <row r="32" spans="1:10" ht="24">
      <c r="A32" s="252"/>
      <c r="B32" s="45" t="s">
        <v>263</v>
      </c>
      <c r="C32" s="430">
        <v>1</v>
      </c>
      <c r="D32" s="430">
        <v>11</v>
      </c>
      <c r="E32" s="430">
        <v>12</v>
      </c>
      <c r="F32" s="170"/>
      <c r="G32" s="171"/>
      <c r="H32" s="170"/>
      <c r="I32" s="171"/>
      <c r="J32" s="170"/>
    </row>
    <row r="33" spans="1:10" ht="24">
      <c r="A33" s="252"/>
      <c r="B33" s="45" t="s">
        <v>265</v>
      </c>
      <c r="C33" s="428">
        <v>4</v>
      </c>
      <c r="D33" s="428">
        <v>3</v>
      </c>
      <c r="E33" s="428">
        <v>7</v>
      </c>
      <c r="F33" s="170"/>
      <c r="G33" s="171"/>
      <c r="H33" s="170"/>
      <c r="I33" s="171"/>
      <c r="J33" s="170"/>
    </row>
    <row r="34" spans="1:10">
      <c r="B34" s="109" t="s">
        <v>266</v>
      </c>
      <c r="C34" s="237">
        <f>E24-C29-C30-C32-C31-C33</f>
        <v>13</v>
      </c>
      <c r="D34" s="237">
        <f>G24-D29-D30-D32-D31-D33</f>
        <v>11</v>
      </c>
      <c r="E34" s="429">
        <f>C24-E29-E30-E32-E31-E33</f>
        <v>24</v>
      </c>
      <c r="F34" s="172"/>
      <c r="G34" s="171"/>
      <c r="H34" s="172"/>
      <c r="I34" s="171"/>
      <c r="J34" s="172"/>
    </row>
    <row r="35" spans="1:10">
      <c r="B35" s="109" t="s">
        <v>13</v>
      </c>
      <c r="C35" s="237">
        <f>SUM(C29:C34)</f>
        <v>149</v>
      </c>
      <c r="D35" s="237">
        <f>SUM(D29:D34)</f>
        <v>227</v>
      </c>
      <c r="E35" s="237">
        <f>SUM(E29:E34)</f>
        <v>376</v>
      </c>
      <c r="F35" s="172"/>
      <c r="G35" s="171"/>
      <c r="H35" s="172"/>
      <c r="I35" s="171"/>
      <c r="J35" s="172"/>
    </row>
  </sheetData>
  <mergeCells count="1">
    <mergeCell ref="B2:H2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opLeftCell="A25" workbookViewId="0">
      <selection activeCell="A27" sqref="A27:XFD47"/>
    </sheetView>
  </sheetViews>
  <sheetFormatPr baseColWidth="10" defaultRowHeight="15"/>
  <cols>
    <col min="3" max="3" width="38.5703125" customWidth="1"/>
  </cols>
  <sheetData>
    <row r="2" spans="2:9">
      <c r="B2" s="246"/>
      <c r="C2" s="529" t="s">
        <v>271</v>
      </c>
      <c r="D2" s="529"/>
      <c r="E2" s="529"/>
      <c r="F2" s="529"/>
      <c r="G2" s="529"/>
      <c r="H2" s="529"/>
      <c r="I2" s="529"/>
    </row>
    <row r="3" spans="2:9">
      <c r="C3" s="558" t="s">
        <v>272</v>
      </c>
      <c r="D3" s="560" t="s">
        <v>13</v>
      </c>
      <c r="E3" s="560"/>
      <c r="F3" s="561" t="s">
        <v>273</v>
      </c>
      <c r="G3" s="561"/>
      <c r="H3" s="558" t="s">
        <v>10</v>
      </c>
      <c r="I3" s="562"/>
    </row>
    <row r="4" spans="2:9">
      <c r="B4" s="26"/>
      <c r="C4" s="559"/>
      <c r="D4" s="50" t="s">
        <v>28</v>
      </c>
      <c r="E4" s="43" t="s">
        <v>274</v>
      </c>
      <c r="F4" s="50" t="s">
        <v>28</v>
      </c>
      <c r="G4" s="50" t="s">
        <v>274</v>
      </c>
      <c r="H4" s="50" t="s">
        <v>28</v>
      </c>
      <c r="I4" s="50" t="s">
        <v>274</v>
      </c>
    </row>
    <row r="5" spans="2:9">
      <c r="B5" s="327"/>
      <c r="C5" s="196" t="s">
        <v>151</v>
      </c>
      <c r="D5" s="159">
        <f>F5+H5</f>
        <v>2</v>
      </c>
      <c r="E5" s="173">
        <f>D5/$D$25*100</f>
        <v>0.53191489361702127</v>
      </c>
      <c r="F5" s="79">
        <v>0</v>
      </c>
      <c r="G5" s="175">
        <f>F5/$D$25*100</f>
        <v>0</v>
      </c>
      <c r="H5" s="237">
        <v>2</v>
      </c>
      <c r="I5" s="176">
        <f>H5/$D$25*100</f>
        <v>0.53191489361702127</v>
      </c>
    </row>
    <row r="6" spans="2:9">
      <c r="B6" s="327"/>
      <c r="C6" s="328" t="s">
        <v>403</v>
      </c>
      <c r="D6" s="159">
        <f t="shared" ref="D6:D25" si="0">F6+H6</f>
        <v>1</v>
      </c>
      <c r="E6" s="173">
        <f t="shared" ref="E6:E25" si="1">D6/$D$25*100</f>
        <v>0.26595744680851063</v>
      </c>
      <c r="F6" s="79">
        <v>1</v>
      </c>
      <c r="G6" s="175">
        <f t="shared" ref="G6:G25" si="2">F6/$D$25*100</f>
        <v>0.26595744680851063</v>
      </c>
      <c r="H6" s="237">
        <v>0</v>
      </c>
      <c r="I6" s="176">
        <f t="shared" ref="I6:I25" si="3">H6/$D$25*100</f>
        <v>0</v>
      </c>
    </row>
    <row r="7" spans="2:9">
      <c r="B7" s="327"/>
      <c r="C7" s="329" t="s">
        <v>404</v>
      </c>
      <c r="D7" s="159">
        <f t="shared" si="0"/>
        <v>2</v>
      </c>
      <c r="E7" s="173">
        <f t="shared" si="1"/>
        <v>0.53191489361702127</v>
      </c>
      <c r="F7" s="79">
        <v>0</v>
      </c>
      <c r="G7" s="175">
        <f t="shared" si="2"/>
        <v>0</v>
      </c>
      <c r="H7" s="237">
        <v>2</v>
      </c>
      <c r="I7" s="176">
        <f t="shared" si="3"/>
        <v>0.53191489361702127</v>
      </c>
    </row>
    <row r="8" spans="2:9">
      <c r="B8" s="327"/>
      <c r="C8" s="264" t="s">
        <v>407</v>
      </c>
      <c r="D8" s="159">
        <f t="shared" si="0"/>
        <v>1</v>
      </c>
      <c r="E8" s="173">
        <f t="shared" si="1"/>
        <v>0.26595744680851063</v>
      </c>
      <c r="F8" s="79">
        <v>1</v>
      </c>
      <c r="G8" s="175">
        <f t="shared" si="2"/>
        <v>0.26595744680851063</v>
      </c>
      <c r="H8" s="237">
        <v>0</v>
      </c>
      <c r="I8" s="176">
        <f t="shared" si="3"/>
        <v>0</v>
      </c>
    </row>
    <row r="9" spans="2:9">
      <c r="B9" s="327"/>
      <c r="C9" s="264" t="s">
        <v>408</v>
      </c>
      <c r="D9" s="159">
        <f t="shared" si="0"/>
        <v>1</v>
      </c>
      <c r="E9" s="173">
        <f t="shared" si="1"/>
        <v>0.26595744680851063</v>
      </c>
      <c r="F9" s="79">
        <v>1</v>
      </c>
      <c r="G9" s="175">
        <f t="shared" si="2"/>
        <v>0.26595744680851063</v>
      </c>
      <c r="H9" s="237">
        <v>0</v>
      </c>
      <c r="I9" s="176">
        <f t="shared" si="3"/>
        <v>0</v>
      </c>
    </row>
    <row r="10" spans="2:9" ht="36">
      <c r="B10" s="327"/>
      <c r="C10" s="45" t="s">
        <v>156</v>
      </c>
      <c r="D10" s="159">
        <f t="shared" si="0"/>
        <v>1</v>
      </c>
      <c r="E10" s="173">
        <f t="shared" si="1"/>
        <v>0.26595744680851063</v>
      </c>
      <c r="F10" s="79">
        <v>1</v>
      </c>
      <c r="G10" s="175">
        <f t="shared" si="2"/>
        <v>0.26595744680851063</v>
      </c>
      <c r="H10" s="237">
        <v>0</v>
      </c>
      <c r="I10" s="176">
        <f t="shared" si="3"/>
        <v>0</v>
      </c>
    </row>
    <row r="11" spans="2:9" ht="24.75" customHeight="1">
      <c r="B11" s="327"/>
      <c r="C11" s="45" t="s">
        <v>158</v>
      </c>
      <c r="D11" s="159">
        <f t="shared" si="0"/>
        <v>2</v>
      </c>
      <c r="E11" s="173">
        <f t="shared" si="1"/>
        <v>0.53191489361702127</v>
      </c>
      <c r="F11" s="79">
        <v>2</v>
      </c>
      <c r="G11" s="175">
        <f t="shared" si="2"/>
        <v>0.53191489361702127</v>
      </c>
      <c r="H11" s="237">
        <v>0</v>
      </c>
      <c r="I11" s="176">
        <f t="shared" si="3"/>
        <v>0</v>
      </c>
    </row>
    <row r="12" spans="2:9" ht="24">
      <c r="B12" s="327"/>
      <c r="C12" s="45" t="s">
        <v>159</v>
      </c>
      <c r="D12" s="159">
        <f t="shared" si="0"/>
        <v>180</v>
      </c>
      <c r="E12" s="173">
        <f t="shared" si="1"/>
        <v>47.872340425531917</v>
      </c>
      <c r="F12" s="79">
        <v>121</v>
      </c>
      <c r="G12" s="175">
        <f t="shared" si="2"/>
        <v>32.180851063829785</v>
      </c>
      <c r="H12" s="237">
        <v>59</v>
      </c>
      <c r="I12" s="176">
        <f t="shared" si="3"/>
        <v>15.691489361702127</v>
      </c>
    </row>
    <row r="13" spans="2:9" ht="11.25" customHeight="1">
      <c r="B13" s="327"/>
      <c r="C13" s="45" t="s">
        <v>160</v>
      </c>
      <c r="D13" s="159">
        <f t="shared" si="0"/>
        <v>137</v>
      </c>
      <c r="E13" s="173">
        <f t="shared" si="1"/>
        <v>36.436170212765958</v>
      </c>
      <c r="F13" s="79">
        <v>64</v>
      </c>
      <c r="G13" s="175">
        <f t="shared" si="2"/>
        <v>17.021276595744681</v>
      </c>
      <c r="H13" s="237">
        <v>73</v>
      </c>
      <c r="I13" s="176">
        <f t="shared" si="3"/>
        <v>19.414893617021274</v>
      </c>
    </row>
    <row r="14" spans="2:9" ht="27" customHeight="1">
      <c r="B14" s="327"/>
      <c r="C14" s="329" t="s">
        <v>409</v>
      </c>
      <c r="D14" s="159">
        <f t="shared" si="0"/>
        <v>1</v>
      </c>
      <c r="E14" s="173">
        <f t="shared" si="1"/>
        <v>0.26595744680851063</v>
      </c>
      <c r="F14" s="79">
        <v>1</v>
      </c>
      <c r="G14" s="175">
        <f t="shared" si="2"/>
        <v>0.26595744680851063</v>
      </c>
      <c r="H14" s="237">
        <v>0</v>
      </c>
      <c r="I14" s="176">
        <f t="shared" si="3"/>
        <v>0</v>
      </c>
    </row>
    <row r="15" spans="2:9" ht="23.25" customHeight="1">
      <c r="B15" s="327"/>
      <c r="C15" s="45" t="s">
        <v>161</v>
      </c>
      <c r="D15" s="159">
        <f t="shared" si="0"/>
        <v>1</v>
      </c>
      <c r="E15" s="173">
        <f t="shared" si="1"/>
        <v>0.26595744680851063</v>
      </c>
      <c r="F15" s="79">
        <v>1</v>
      </c>
      <c r="G15" s="175">
        <f t="shared" si="2"/>
        <v>0.26595744680851063</v>
      </c>
      <c r="H15" s="237">
        <v>0</v>
      </c>
      <c r="I15" s="176">
        <f t="shared" si="3"/>
        <v>0</v>
      </c>
    </row>
    <row r="16" spans="2:9" ht="36">
      <c r="B16" s="327"/>
      <c r="C16" s="45" t="s">
        <v>162</v>
      </c>
      <c r="D16" s="159">
        <f t="shared" si="0"/>
        <v>12</v>
      </c>
      <c r="E16" s="173">
        <f t="shared" si="1"/>
        <v>3.1914893617021276</v>
      </c>
      <c r="F16" s="79">
        <v>7</v>
      </c>
      <c r="G16" s="175">
        <f t="shared" si="2"/>
        <v>1.8617021276595744</v>
      </c>
      <c r="H16" s="237">
        <v>5</v>
      </c>
      <c r="I16" s="176">
        <f t="shared" si="3"/>
        <v>1.3297872340425532</v>
      </c>
    </row>
    <row r="17" spans="2:9" ht="36">
      <c r="B17" s="327"/>
      <c r="C17" s="45" t="s">
        <v>164</v>
      </c>
      <c r="D17" s="159">
        <f t="shared" si="0"/>
        <v>2</v>
      </c>
      <c r="E17" s="173">
        <f t="shared" si="1"/>
        <v>0.53191489361702127</v>
      </c>
      <c r="F17" s="79">
        <v>2</v>
      </c>
      <c r="G17" s="175">
        <f t="shared" si="2"/>
        <v>0.53191489361702127</v>
      </c>
      <c r="H17" s="237">
        <v>0</v>
      </c>
      <c r="I17" s="176">
        <f t="shared" si="3"/>
        <v>0</v>
      </c>
    </row>
    <row r="18" spans="2:9" ht="39" customHeight="1">
      <c r="B18" s="327"/>
      <c r="C18" s="45" t="s">
        <v>165</v>
      </c>
      <c r="D18" s="159">
        <f t="shared" si="0"/>
        <v>2</v>
      </c>
      <c r="E18" s="173">
        <f t="shared" si="1"/>
        <v>0.53191489361702127</v>
      </c>
      <c r="F18" s="79">
        <v>2</v>
      </c>
      <c r="G18" s="175">
        <f t="shared" si="2"/>
        <v>0.53191489361702127</v>
      </c>
      <c r="H18" s="237">
        <v>0</v>
      </c>
      <c r="I18" s="176">
        <f t="shared" si="3"/>
        <v>0</v>
      </c>
    </row>
    <row r="19" spans="2:9">
      <c r="B19" s="327"/>
      <c r="C19" s="329" t="s">
        <v>410</v>
      </c>
      <c r="D19" s="159">
        <f t="shared" si="0"/>
        <v>1</v>
      </c>
      <c r="E19" s="173">
        <f t="shared" si="1"/>
        <v>0.26595744680851063</v>
      </c>
      <c r="F19" s="79">
        <v>1</v>
      </c>
      <c r="G19" s="175">
        <f t="shared" si="2"/>
        <v>0.26595744680851063</v>
      </c>
      <c r="H19" s="237">
        <v>0</v>
      </c>
      <c r="I19" s="176">
        <f t="shared" si="3"/>
        <v>0</v>
      </c>
    </row>
    <row r="20" spans="2:9" ht="36" customHeight="1">
      <c r="B20" s="327"/>
      <c r="C20" s="329" t="s">
        <v>412</v>
      </c>
      <c r="D20" s="159">
        <f t="shared" si="0"/>
        <v>1</v>
      </c>
      <c r="E20" s="173">
        <f t="shared" si="1"/>
        <v>0.26595744680851063</v>
      </c>
      <c r="F20" s="323">
        <v>1</v>
      </c>
      <c r="G20" s="175">
        <f t="shared" si="2"/>
        <v>0.26595744680851063</v>
      </c>
      <c r="H20" s="237">
        <v>0</v>
      </c>
      <c r="I20" s="176">
        <f t="shared" si="3"/>
        <v>0</v>
      </c>
    </row>
    <row r="21" spans="2:9" ht="60">
      <c r="B21" s="327"/>
      <c r="C21" s="45" t="s">
        <v>167</v>
      </c>
      <c r="D21" s="159">
        <f t="shared" si="0"/>
        <v>3</v>
      </c>
      <c r="E21" s="173">
        <f t="shared" si="1"/>
        <v>0.7978723404255319</v>
      </c>
      <c r="F21" s="16">
        <v>2</v>
      </c>
      <c r="G21" s="175">
        <f t="shared" si="2"/>
        <v>0.53191489361702127</v>
      </c>
      <c r="H21" s="237">
        <v>1</v>
      </c>
      <c r="I21" s="176">
        <f t="shared" si="3"/>
        <v>0.26595744680851063</v>
      </c>
    </row>
    <row r="22" spans="2:9">
      <c r="B22" s="327"/>
      <c r="C22" s="45" t="s">
        <v>168</v>
      </c>
      <c r="D22" s="159">
        <f t="shared" si="0"/>
        <v>3</v>
      </c>
      <c r="E22" s="173">
        <f t="shared" si="1"/>
        <v>0.7978723404255319</v>
      </c>
      <c r="F22" s="219">
        <v>3</v>
      </c>
      <c r="G22" s="175">
        <f t="shared" si="2"/>
        <v>0.7978723404255319</v>
      </c>
      <c r="H22" s="237">
        <v>0</v>
      </c>
      <c r="I22" s="176">
        <f t="shared" si="3"/>
        <v>0</v>
      </c>
    </row>
    <row r="23" spans="2:9" ht="48">
      <c r="B23" s="327"/>
      <c r="C23" s="45" t="s">
        <v>170</v>
      </c>
      <c r="D23" s="159">
        <f t="shared" si="0"/>
        <v>16</v>
      </c>
      <c r="E23" s="173">
        <f t="shared" si="1"/>
        <v>4.2553191489361701</v>
      </c>
      <c r="F23" s="219">
        <v>8</v>
      </c>
      <c r="G23" s="175">
        <f t="shared" si="2"/>
        <v>2.1276595744680851</v>
      </c>
      <c r="H23" s="237">
        <v>8</v>
      </c>
      <c r="I23" s="176">
        <f t="shared" si="3"/>
        <v>2.1276595744680851</v>
      </c>
    </row>
    <row r="24" spans="2:9" ht="48.75" customHeight="1">
      <c r="B24" s="327"/>
      <c r="C24" s="45" t="s">
        <v>171</v>
      </c>
      <c r="D24" s="159">
        <f t="shared" si="0"/>
        <v>7</v>
      </c>
      <c r="E24" s="173">
        <f t="shared" si="1"/>
        <v>1.8617021276595744</v>
      </c>
      <c r="F24" s="219">
        <v>5</v>
      </c>
      <c r="G24" s="175">
        <f t="shared" si="2"/>
        <v>1.3297872340425532</v>
      </c>
      <c r="H24" s="237">
        <v>2</v>
      </c>
      <c r="I24" s="176">
        <f t="shared" si="3"/>
        <v>0.53191489361702127</v>
      </c>
    </row>
    <row r="25" spans="2:9">
      <c r="C25" s="330" t="s">
        <v>13</v>
      </c>
      <c r="D25" s="161">
        <f t="shared" si="0"/>
        <v>376</v>
      </c>
      <c r="E25" s="174">
        <f t="shared" si="1"/>
        <v>100</v>
      </c>
      <c r="F25" s="324">
        <v>224</v>
      </c>
      <c r="G25" s="325">
        <f t="shared" si="2"/>
        <v>59.574468085106382</v>
      </c>
      <c r="H25" s="297">
        <v>152</v>
      </c>
      <c r="I25" s="326">
        <f t="shared" si="3"/>
        <v>40.425531914893611</v>
      </c>
    </row>
    <row r="26" spans="2:9">
      <c r="C26" s="321"/>
      <c r="D26" s="315"/>
      <c r="E26" s="322"/>
      <c r="F26" s="315"/>
      <c r="G26" s="322"/>
      <c r="H26" s="321"/>
      <c r="I26" s="322"/>
    </row>
  </sheetData>
  <mergeCells count="5">
    <mergeCell ref="C2:I2"/>
    <mergeCell ref="C3:C4"/>
    <mergeCell ref="D3:E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24" sqref="F24"/>
    </sheetView>
  </sheetViews>
  <sheetFormatPr baseColWidth="10" defaultRowHeight="15"/>
  <sheetData>
    <row r="1" spans="1:5" ht="18.75">
      <c r="B1" s="398" t="s">
        <v>473</v>
      </c>
    </row>
    <row r="4" spans="1:5">
      <c r="A4" s="391" t="s">
        <v>474</v>
      </c>
      <c r="B4" s="1" t="s">
        <v>531</v>
      </c>
    </row>
    <row r="5" spans="1:5">
      <c r="B5" s="460"/>
      <c r="C5" s="460" t="s">
        <v>334</v>
      </c>
      <c r="D5" s="460" t="s">
        <v>7</v>
      </c>
      <c r="E5" s="460" t="s">
        <v>335</v>
      </c>
    </row>
    <row r="6" spans="1:5">
      <c r="B6" s="16">
        <v>2007</v>
      </c>
      <c r="C6" s="460">
        <v>481</v>
      </c>
      <c r="D6" s="16">
        <v>322</v>
      </c>
      <c r="E6" s="16">
        <v>159</v>
      </c>
    </row>
    <row r="7" spans="1:5">
      <c r="B7" s="16">
        <v>2008</v>
      </c>
      <c r="C7" s="461">
        <v>469</v>
      </c>
      <c r="D7" s="459">
        <v>266</v>
      </c>
      <c r="E7" s="459">
        <v>203</v>
      </c>
    </row>
    <row r="8" spans="1:5">
      <c r="B8" s="16">
        <v>2009</v>
      </c>
      <c r="C8" s="460">
        <v>274</v>
      </c>
      <c r="D8" s="16">
        <v>150</v>
      </c>
      <c r="E8" s="16">
        <v>124</v>
      </c>
    </row>
    <row r="9" spans="1:5">
      <c r="B9" s="16">
        <v>2010</v>
      </c>
      <c r="C9" s="460">
        <v>382</v>
      </c>
      <c r="D9" s="16">
        <v>283</v>
      </c>
      <c r="E9" s="16">
        <v>99</v>
      </c>
    </row>
    <row r="10" spans="1:5">
      <c r="B10" s="16">
        <v>2011</v>
      </c>
      <c r="C10" s="460">
        <v>567</v>
      </c>
      <c r="D10" s="16">
        <v>394</v>
      </c>
      <c r="E10" s="16">
        <v>173</v>
      </c>
    </row>
    <row r="11" spans="1:5">
      <c r="B11" s="16">
        <v>2012</v>
      </c>
      <c r="C11" s="460">
        <v>441</v>
      </c>
      <c r="D11" s="16">
        <v>306</v>
      </c>
      <c r="E11" s="16">
        <v>135</v>
      </c>
    </row>
    <row r="12" spans="1:5">
      <c r="B12" s="16">
        <v>2013</v>
      </c>
      <c r="C12" s="460">
        <v>473</v>
      </c>
      <c r="D12" s="16">
        <v>295</v>
      </c>
      <c r="E12" s="16">
        <v>178</v>
      </c>
    </row>
    <row r="13" spans="1:5">
      <c r="B13" s="16">
        <v>2014</v>
      </c>
      <c r="C13" s="460">
        <v>508</v>
      </c>
      <c r="D13" s="16">
        <v>323</v>
      </c>
      <c r="E13" s="16">
        <v>185</v>
      </c>
    </row>
    <row r="14" spans="1:5">
      <c r="B14" s="16">
        <v>2015</v>
      </c>
      <c r="C14" s="460">
        <v>854</v>
      </c>
      <c r="D14" s="16">
        <v>376</v>
      </c>
      <c r="E14" s="16">
        <v>478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2" sqref="B2:G2"/>
    </sheetView>
  </sheetViews>
  <sheetFormatPr baseColWidth="10" defaultRowHeight="15"/>
  <cols>
    <col min="2" max="2" width="34.85546875" customWidth="1"/>
  </cols>
  <sheetData>
    <row r="1" spans="1:11">
      <c r="B1" s="178"/>
      <c r="C1" s="178"/>
      <c r="D1" s="178"/>
      <c r="E1" s="178"/>
      <c r="F1" s="178"/>
      <c r="G1" s="178"/>
      <c r="H1" s="178"/>
      <c r="I1" s="178"/>
      <c r="J1" s="178"/>
    </row>
    <row r="2" spans="1:11">
      <c r="A2" s="246"/>
      <c r="B2" s="541" t="s">
        <v>501</v>
      </c>
      <c r="C2" s="541"/>
      <c r="D2" s="541"/>
      <c r="E2" s="541"/>
      <c r="F2" s="541"/>
      <c r="G2" s="541"/>
      <c r="H2" s="177"/>
      <c r="I2" s="177"/>
      <c r="J2" s="177"/>
    </row>
    <row r="3" spans="1:11" ht="15" customHeight="1">
      <c r="B3" s="564" t="s">
        <v>308</v>
      </c>
      <c r="C3" s="561" t="s">
        <v>13</v>
      </c>
      <c r="D3" s="561"/>
      <c r="E3" s="563" t="s">
        <v>256</v>
      </c>
      <c r="F3" s="563"/>
      <c r="G3" s="563"/>
      <c r="H3" s="563"/>
      <c r="I3" s="563"/>
      <c r="J3" s="563"/>
      <c r="K3" s="563"/>
    </row>
    <row r="4" spans="1:11">
      <c r="B4" s="564"/>
      <c r="C4" s="441" t="s">
        <v>28</v>
      </c>
      <c r="D4" s="382" t="s">
        <v>274</v>
      </c>
      <c r="E4" s="442" t="s">
        <v>152</v>
      </c>
      <c r="F4" s="442" t="s">
        <v>60</v>
      </c>
      <c r="G4" s="442" t="s">
        <v>61</v>
      </c>
      <c r="H4" s="442" t="s">
        <v>62</v>
      </c>
      <c r="I4" s="442" t="s">
        <v>402</v>
      </c>
      <c r="J4" s="442" t="s">
        <v>155</v>
      </c>
      <c r="K4" s="442" t="s">
        <v>157</v>
      </c>
    </row>
    <row r="5" spans="1:11" ht="48">
      <c r="B5" s="437" t="s">
        <v>338</v>
      </c>
      <c r="C5" s="438">
        <v>1</v>
      </c>
      <c r="D5" s="439">
        <f>C5/$C$40*100</f>
        <v>0.29940119760479045</v>
      </c>
      <c r="E5" s="440">
        <v>0</v>
      </c>
      <c r="F5" s="440">
        <v>0</v>
      </c>
      <c r="G5" s="440">
        <v>1</v>
      </c>
      <c r="H5" s="440">
        <v>0</v>
      </c>
      <c r="I5" s="440">
        <v>0</v>
      </c>
      <c r="J5" s="440">
        <v>0</v>
      </c>
      <c r="K5" s="440">
        <v>0</v>
      </c>
    </row>
    <row r="6" spans="1:11" ht="24">
      <c r="B6" s="255" t="s">
        <v>340</v>
      </c>
      <c r="C6" s="179">
        <v>1</v>
      </c>
      <c r="D6" s="180">
        <f t="shared" ref="D6:D40" si="0">C6/$C$40*100</f>
        <v>0.29940119760479045</v>
      </c>
      <c r="E6" s="181">
        <v>0</v>
      </c>
      <c r="F6" s="181">
        <v>0</v>
      </c>
      <c r="G6" s="181">
        <v>1</v>
      </c>
      <c r="H6" s="181">
        <v>0</v>
      </c>
      <c r="I6" s="181">
        <v>0</v>
      </c>
      <c r="J6" s="181">
        <v>0</v>
      </c>
      <c r="K6" s="181">
        <v>0</v>
      </c>
    </row>
    <row r="7" spans="1:11">
      <c r="B7" s="255" t="s">
        <v>323</v>
      </c>
      <c r="C7" s="179">
        <v>2</v>
      </c>
      <c r="D7" s="180">
        <f t="shared" si="0"/>
        <v>0.5988023952095809</v>
      </c>
      <c r="E7" s="181">
        <v>0</v>
      </c>
      <c r="F7" s="181">
        <v>0</v>
      </c>
      <c r="G7" s="181">
        <v>0</v>
      </c>
      <c r="H7" s="181">
        <v>2</v>
      </c>
      <c r="I7" s="181">
        <v>0</v>
      </c>
      <c r="J7" s="181">
        <v>0</v>
      </c>
      <c r="K7" s="334">
        <v>0</v>
      </c>
    </row>
    <row r="8" spans="1:11" ht="24">
      <c r="B8" s="256" t="s">
        <v>275</v>
      </c>
      <c r="C8" s="179">
        <v>6</v>
      </c>
      <c r="D8" s="180">
        <f t="shared" si="0"/>
        <v>1.7964071856287425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334">
        <v>6</v>
      </c>
    </row>
    <row r="9" spans="1:11">
      <c r="B9" s="255" t="s">
        <v>341</v>
      </c>
      <c r="C9" s="179">
        <v>1</v>
      </c>
      <c r="D9" s="180">
        <f t="shared" si="0"/>
        <v>0.29940119760479045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334">
        <v>1</v>
      </c>
    </row>
    <row r="10" spans="1:11" ht="24">
      <c r="B10" s="255" t="s">
        <v>276</v>
      </c>
      <c r="C10" s="179">
        <v>2</v>
      </c>
      <c r="D10" s="180">
        <f t="shared" si="0"/>
        <v>0.5988023952095809</v>
      </c>
      <c r="E10" s="181">
        <v>0</v>
      </c>
      <c r="F10" s="181">
        <v>0</v>
      </c>
      <c r="G10" s="181">
        <v>2</v>
      </c>
      <c r="H10" s="181">
        <v>0</v>
      </c>
      <c r="I10" s="181">
        <v>0</v>
      </c>
      <c r="J10" s="181">
        <v>0</v>
      </c>
      <c r="K10" s="334">
        <v>0</v>
      </c>
    </row>
    <row r="11" spans="1:11" ht="24">
      <c r="B11" s="255" t="s">
        <v>277</v>
      </c>
      <c r="C11" s="179">
        <v>3</v>
      </c>
      <c r="D11" s="180">
        <f t="shared" si="0"/>
        <v>0.89820359281437123</v>
      </c>
      <c r="E11" s="181">
        <v>0</v>
      </c>
      <c r="F11" s="181">
        <v>0</v>
      </c>
      <c r="G11" s="181">
        <v>2</v>
      </c>
      <c r="H11" s="181">
        <v>1</v>
      </c>
      <c r="I11" s="181">
        <v>0</v>
      </c>
      <c r="J11" s="181">
        <v>0</v>
      </c>
      <c r="K11" s="334">
        <v>0</v>
      </c>
    </row>
    <row r="12" spans="1:11" ht="36">
      <c r="B12" s="256" t="s">
        <v>343</v>
      </c>
      <c r="C12" s="179">
        <v>2</v>
      </c>
      <c r="D12" s="180">
        <f t="shared" si="0"/>
        <v>0.5988023952095809</v>
      </c>
      <c r="E12" s="181">
        <v>0</v>
      </c>
      <c r="F12" s="181">
        <v>0</v>
      </c>
      <c r="G12" s="181">
        <v>0</v>
      </c>
      <c r="H12" s="181">
        <v>2</v>
      </c>
      <c r="I12" s="181">
        <v>0</v>
      </c>
      <c r="J12" s="181">
        <v>0</v>
      </c>
      <c r="K12" s="334">
        <v>0</v>
      </c>
    </row>
    <row r="13" spans="1:11" ht="36">
      <c r="B13" s="256" t="s">
        <v>324</v>
      </c>
      <c r="C13" s="179">
        <v>6</v>
      </c>
      <c r="D13" s="180">
        <f t="shared" si="0"/>
        <v>1.7964071856287425</v>
      </c>
      <c r="E13" s="181">
        <v>0</v>
      </c>
      <c r="F13" s="181">
        <v>0</v>
      </c>
      <c r="G13" s="181">
        <v>1</v>
      </c>
      <c r="H13" s="181">
        <v>1</v>
      </c>
      <c r="I13" s="181">
        <v>0</v>
      </c>
      <c r="J13" s="181">
        <v>0</v>
      </c>
      <c r="K13" s="334">
        <v>4</v>
      </c>
    </row>
    <row r="14" spans="1:11" ht="24">
      <c r="B14" s="333" t="s">
        <v>281</v>
      </c>
      <c r="C14" s="179">
        <v>18</v>
      </c>
      <c r="D14" s="180">
        <f t="shared" si="0"/>
        <v>5.3892215568862278</v>
      </c>
      <c r="E14" s="181">
        <v>0</v>
      </c>
      <c r="F14" s="181">
        <v>0</v>
      </c>
      <c r="G14" s="181">
        <v>9</v>
      </c>
      <c r="H14" s="181">
        <v>9</v>
      </c>
      <c r="I14" s="181">
        <v>0</v>
      </c>
      <c r="J14" s="181">
        <v>0</v>
      </c>
      <c r="K14" s="334">
        <v>0</v>
      </c>
    </row>
    <row r="15" spans="1:11">
      <c r="B15" s="255" t="s">
        <v>282</v>
      </c>
      <c r="C15" s="179">
        <v>17</v>
      </c>
      <c r="D15" s="180">
        <f t="shared" si="0"/>
        <v>5.0898203592814371</v>
      </c>
      <c r="E15" s="181">
        <v>0</v>
      </c>
      <c r="F15" s="181">
        <v>0</v>
      </c>
      <c r="G15" s="181">
        <v>8</v>
      </c>
      <c r="H15" s="181">
        <v>9</v>
      </c>
      <c r="I15" s="181">
        <v>0</v>
      </c>
      <c r="J15" s="181">
        <v>0</v>
      </c>
      <c r="K15" s="334">
        <v>0</v>
      </c>
    </row>
    <row r="16" spans="1:11">
      <c r="B16" s="257" t="s">
        <v>303</v>
      </c>
      <c r="C16" s="179">
        <v>1</v>
      </c>
      <c r="D16" s="180">
        <f t="shared" si="0"/>
        <v>0.29940119760479045</v>
      </c>
      <c r="E16" s="181">
        <v>0</v>
      </c>
      <c r="F16" s="181">
        <v>0</v>
      </c>
      <c r="G16" s="181">
        <v>1</v>
      </c>
      <c r="H16" s="181">
        <v>0</v>
      </c>
      <c r="I16" s="181">
        <v>0</v>
      </c>
      <c r="J16" s="181">
        <v>0</v>
      </c>
      <c r="K16" s="334">
        <v>0</v>
      </c>
    </row>
    <row r="17" spans="2:11" ht="24">
      <c r="B17" s="257" t="s">
        <v>347</v>
      </c>
      <c r="C17" s="179">
        <v>5</v>
      </c>
      <c r="D17" s="180">
        <f t="shared" si="0"/>
        <v>1.4970059880239521</v>
      </c>
      <c r="E17" s="181">
        <v>1</v>
      </c>
      <c r="F17" s="181">
        <v>0</v>
      </c>
      <c r="G17" s="181">
        <v>3</v>
      </c>
      <c r="H17" s="181">
        <v>1</v>
      </c>
      <c r="I17" s="181">
        <v>0</v>
      </c>
      <c r="J17" s="181">
        <v>0</v>
      </c>
      <c r="K17" s="334">
        <v>0</v>
      </c>
    </row>
    <row r="18" spans="2:11" ht="24">
      <c r="B18" s="255" t="s">
        <v>283</v>
      </c>
      <c r="C18" s="179">
        <v>3</v>
      </c>
      <c r="D18" s="180">
        <f t="shared" si="0"/>
        <v>0.89820359281437123</v>
      </c>
      <c r="E18" s="181">
        <v>0</v>
      </c>
      <c r="F18" s="181">
        <v>0</v>
      </c>
      <c r="G18" s="181">
        <v>0</v>
      </c>
      <c r="H18" s="181">
        <v>3</v>
      </c>
      <c r="I18" s="181">
        <v>0</v>
      </c>
      <c r="J18" s="181">
        <v>0</v>
      </c>
      <c r="K18" s="334">
        <v>0</v>
      </c>
    </row>
    <row r="19" spans="2:11" ht="24">
      <c r="B19" s="255" t="s">
        <v>284</v>
      </c>
      <c r="C19" s="179">
        <v>13</v>
      </c>
      <c r="D19" s="180">
        <f t="shared" si="0"/>
        <v>3.8922155688622757</v>
      </c>
      <c r="E19" s="181">
        <v>0</v>
      </c>
      <c r="F19" s="181">
        <v>0</v>
      </c>
      <c r="G19" s="181">
        <v>10</v>
      </c>
      <c r="H19" s="181">
        <v>3</v>
      </c>
      <c r="I19" s="181">
        <v>0</v>
      </c>
      <c r="J19" s="181">
        <v>0</v>
      </c>
      <c r="K19" s="334">
        <v>0</v>
      </c>
    </row>
    <row r="20" spans="2:11" ht="36.75" customHeight="1">
      <c r="B20" s="257" t="s">
        <v>322</v>
      </c>
      <c r="C20" s="179">
        <v>2</v>
      </c>
      <c r="D20" s="180">
        <f t="shared" si="0"/>
        <v>0.5988023952095809</v>
      </c>
      <c r="E20" s="181">
        <v>0</v>
      </c>
      <c r="F20" s="181">
        <v>0</v>
      </c>
      <c r="G20" s="181">
        <v>0</v>
      </c>
      <c r="H20" s="181">
        <v>2</v>
      </c>
      <c r="I20" s="181">
        <v>0</v>
      </c>
      <c r="J20" s="181">
        <v>0</v>
      </c>
      <c r="K20" s="334">
        <v>0</v>
      </c>
    </row>
    <row r="21" spans="2:11" ht="24">
      <c r="B21" s="255" t="s">
        <v>285</v>
      </c>
      <c r="C21" s="179">
        <v>10</v>
      </c>
      <c r="D21" s="180">
        <f t="shared" si="0"/>
        <v>2.9940119760479043</v>
      </c>
      <c r="E21" s="181">
        <v>0</v>
      </c>
      <c r="F21" s="181">
        <v>1</v>
      </c>
      <c r="G21" s="181">
        <v>5</v>
      </c>
      <c r="H21" s="181">
        <v>4</v>
      </c>
      <c r="I21" s="181">
        <v>0</v>
      </c>
      <c r="J21" s="181">
        <v>0</v>
      </c>
      <c r="K21" s="334">
        <v>0</v>
      </c>
    </row>
    <row r="22" spans="2:11" ht="36">
      <c r="B22" s="255" t="s">
        <v>286</v>
      </c>
      <c r="C22" s="179">
        <v>3</v>
      </c>
      <c r="D22" s="180">
        <f t="shared" si="0"/>
        <v>0.89820359281437123</v>
      </c>
      <c r="E22" s="181">
        <v>0</v>
      </c>
      <c r="F22" s="181">
        <v>1</v>
      </c>
      <c r="G22" s="181">
        <v>1</v>
      </c>
      <c r="H22" s="181">
        <v>1</v>
      </c>
      <c r="I22" s="181">
        <v>0</v>
      </c>
      <c r="J22" s="181">
        <v>0</v>
      </c>
      <c r="K22" s="334">
        <v>0</v>
      </c>
    </row>
    <row r="23" spans="2:11" ht="36">
      <c r="B23" s="255" t="s">
        <v>287</v>
      </c>
      <c r="C23" s="179">
        <v>2</v>
      </c>
      <c r="D23" s="180">
        <f t="shared" si="0"/>
        <v>0.5988023952095809</v>
      </c>
      <c r="E23" s="181">
        <v>0</v>
      </c>
      <c r="F23" s="181">
        <v>0</v>
      </c>
      <c r="G23" s="181">
        <v>1</v>
      </c>
      <c r="H23" s="181">
        <v>1</v>
      </c>
      <c r="I23" s="181">
        <v>0</v>
      </c>
      <c r="J23" s="181">
        <v>0</v>
      </c>
      <c r="K23" s="334">
        <v>0</v>
      </c>
    </row>
    <row r="24" spans="2:11" ht="15.75" customHeight="1">
      <c r="B24" s="255" t="s">
        <v>288</v>
      </c>
      <c r="C24" s="179">
        <v>10</v>
      </c>
      <c r="D24" s="180">
        <f t="shared" si="0"/>
        <v>2.9940119760479043</v>
      </c>
      <c r="E24" s="181">
        <v>0</v>
      </c>
      <c r="F24" s="181">
        <v>0</v>
      </c>
      <c r="G24" s="181">
        <v>4</v>
      </c>
      <c r="H24" s="181">
        <v>5</v>
      </c>
      <c r="I24" s="181">
        <v>1</v>
      </c>
      <c r="J24" s="181">
        <v>0</v>
      </c>
      <c r="K24" s="334">
        <v>0</v>
      </c>
    </row>
    <row r="25" spans="2:11" ht="28.5" customHeight="1">
      <c r="B25" s="257" t="s">
        <v>304</v>
      </c>
      <c r="C25" s="179">
        <v>3</v>
      </c>
      <c r="D25" s="180">
        <f t="shared" si="0"/>
        <v>0.89820359281437123</v>
      </c>
      <c r="E25" s="181">
        <v>0</v>
      </c>
      <c r="F25" s="181">
        <v>0</v>
      </c>
      <c r="G25" s="181">
        <v>3</v>
      </c>
      <c r="H25" s="181">
        <v>0</v>
      </c>
      <c r="I25" s="181">
        <v>0</v>
      </c>
      <c r="J25" s="181">
        <v>0</v>
      </c>
      <c r="K25" s="334">
        <v>0</v>
      </c>
    </row>
    <row r="26" spans="2:11" ht="36">
      <c r="B26" s="255" t="s">
        <v>289</v>
      </c>
      <c r="C26" s="179">
        <v>3</v>
      </c>
      <c r="D26" s="180">
        <f t="shared" si="0"/>
        <v>0.89820359281437123</v>
      </c>
      <c r="E26" s="181">
        <v>0</v>
      </c>
      <c r="F26" s="181">
        <v>0</v>
      </c>
      <c r="G26" s="181">
        <v>3</v>
      </c>
      <c r="H26" s="181">
        <v>0</v>
      </c>
      <c r="I26" s="181">
        <v>0</v>
      </c>
      <c r="J26" s="181">
        <v>0</v>
      </c>
      <c r="K26" s="334">
        <v>0</v>
      </c>
    </row>
    <row r="27" spans="2:11" ht="24">
      <c r="B27" s="255" t="s">
        <v>290</v>
      </c>
      <c r="C27" s="179">
        <v>38</v>
      </c>
      <c r="D27" s="180">
        <f t="shared" si="0"/>
        <v>11.377245508982035</v>
      </c>
      <c r="E27" s="181">
        <v>0</v>
      </c>
      <c r="F27" s="181">
        <v>0</v>
      </c>
      <c r="G27" s="181">
        <v>24</v>
      </c>
      <c r="H27" s="181">
        <v>14</v>
      </c>
      <c r="I27" s="181">
        <v>0</v>
      </c>
      <c r="J27" s="181">
        <v>0</v>
      </c>
      <c r="K27" s="334">
        <v>0</v>
      </c>
    </row>
    <row r="28" spans="2:11" ht="36">
      <c r="B28" s="255" t="s">
        <v>291</v>
      </c>
      <c r="C28" s="179">
        <v>8</v>
      </c>
      <c r="D28" s="180">
        <f t="shared" si="0"/>
        <v>2.3952095808383236</v>
      </c>
      <c r="E28" s="181">
        <v>0</v>
      </c>
      <c r="F28" s="181">
        <v>0</v>
      </c>
      <c r="G28" s="181">
        <v>3</v>
      </c>
      <c r="H28" s="181">
        <v>4</v>
      </c>
      <c r="I28" s="181">
        <v>0</v>
      </c>
      <c r="J28" s="181">
        <v>1</v>
      </c>
      <c r="K28" s="334">
        <v>0</v>
      </c>
    </row>
    <row r="29" spans="2:11" ht="24">
      <c r="B29" s="255" t="s">
        <v>292</v>
      </c>
      <c r="C29" s="179">
        <v>7</v>
      </c>
      <c r="D29" s="180">
        <f t="shared" si="0"/>
        <v>2.0958083832335328</v>
      </c>
      <c r="E29" s="181">
        <v>0</v>
      </c>
      <c r="F29" s="181">
        <v>0</v>
      </c>
      <c r="G29" s="181">
        <v>5</v>
      </c>
      <c r="H29" s="181">
        <v>2</v>
      </c>
      <c r="I29" s="181">
        <v>0</v>
      </c>
      <c r="J29" s="181">
        <v>0</v>
      </c>
      <c r="K29" s="334">
        <v>0</v>
      </c>
    </row>
    <row r="30" spans="2:11" ht="24">
      <c r="B30" s="255" t="s">
        <v>293</v>
      </c>
      <c r="C30" s="179">
        <v>2</v>
      </c>
      <c r="D30" s="180">
        <f t="shared" si="0"/>
        <v>0.5988023952095809</v>
      </c>
      <c r="E30" s="181">
        <v>0</v>
      </c>
      <c r="F30" s="181">
        <v>0</v>
      </c>
      <c r="G30" s="181">
        <v>0</v>
      </c>
      <c r="H30" s="181">
        <v>2</v>
      </c>
      <c r="I30" s="181">
        <v>0</v>
      </c>
      <c r="J30" s="181">
        <v>0</v>
      </c>
      <c r="K30" s="334">
        <v>0</v>
      </c>
    </row>
    <row r="31" spans="2:11" ht="36">
      <c r="B31" s="255" t="s">
        <v>294</v>
      </c>
      <c r="C31" s="179">
        <v>2</v>
      </c>
      <c r="D31" s="180">
        <f t="shared" si="0"/>
        <v>0.5988023952095809</v>
      </c>
      <c r="E31" s="181">
        <v>0</v>
      </c>
      <c r="F31" s="181">
        <v>0</v>
      </c>
      <c r="G31" s="181">
        <v>2</v>
      </c>
      <c r="H31" s="181">
        <v>0</v>
      </c>
      <c r="I31" s="181">
        <v>0</v>
      </c>
      <c r="J31" s="181">
        <v>0</v>
      </c>
      <c r="K31" s="334">
        <v>0</v>
      </c>
    </row>
    <row r="32" spans="2:11" ht="24">
      <c r="B32" s="255" t="s">
        <v>295</v>
      </c>
      <c r="C32" s="179">
        <v>3</v>
      </c>
      <c r="D32" s="180">
        <f t="shared" si="0"/>
        <v>0.89820359281437123</v>
      </c>
      <c r="E32" s="181">
        <v>0</v>
      </c>
      <c r="F32" s="181">
        <v>0</v>
      </c>
      <c r="G32" s="181">
        <v>2</v>
      </c>
      <c r="H32" s="181">
        <v>0</v>
      </c>
      <c r="I32" s="181">
        <v>0</v>
      </c>
      <c r="J32" s="181">
        <v>0</v>
      </c>
      <c r="K32" s="334">
        <v>1</v>
      </c>
    </row>
    <row r="33" spans="1:11">
      <c r="B33" s="255" t="s">
        <v>297</v>
      </c>
      <c r="C33" s="179">
        <v>20</v>
      </c>
      <c r="D33" s="180">
        <f t="shared" si="0"/>
        <v>5.9880239520958085</v>
      </c>
      <c r="E33" s="181">
        <v>0</v>
      </c>
      <c r="F33" s="181">
        <v>0</v>
      </c>
      <c r="G33" s="181">
        <v>10</v>
      </c>
      <c r="H33" s="181">
        <v>10</v>
      </c>
      <c r="I33" s="181">
        <v>0</v>
      </c>
      <c r="J33" s="181">
        <v>0</v>
      </c>
      <c r="K33" s="334">
        <v>0</v>
      </c>
    </row>
    <row r="34" spans="1:11" ht="24">
      <c r="B34" s="255" t="s">
        <v>298</v>
      </c>
      <c r="C34" s="179">
        <v>10</v>
      </c>
      <c r="D34" s="180">
        <f t="shared" si="0"/>
        <v>2.9940119760479043</v>
      </c>
      <c r="E34" s="181">
        <v>0</v>
      </c>
      <c r="F34" s="181">
        <v>0</v>
      </c>
      <c r="G34" s="181">
        <v>4</v>
      </c>
      <c r="H34" s="181">
        <v>6</v>
      </c>
      <c r="I34" s="181">
        <v>0</v>
      </c>
      <c r="J34" s="181">
        <v>0</v>
      </c>
      <c r="K34" s="334">
        <v>0</v>
      </c>
    </row>
    <row r="35" spans="1:11" ht="18" customHeight="1">
      <c r="B35" s="255" t="s">
        <v>299</v>
      </c>
      <c r="C35" s="179">
        <v>10</v>
      </c>
      <c r="D35" s="180">
        <f t="shared" si="0"/>
        <v>2.9940119760479043</v>
      </c>
      <c r="E35" s="181">
        <v>0</v>
      </c>
      <c r="F35" s="181">
        <v>0</v>
      </c>
      <c r="G35" s="181">
        <v>8</v>
      </c>
      <c r="H35" s="181">
        <v>2</v>
      </c>
      <c r="I35" s="181">
        <v>0</v>
      </c>
      <c r="J35" s="181">
        <v>0</v>
      </c>
      <c r="K35" s="334">
        <v>0</v>
      </c>
    </row>
    <row r="36" spans="1:11" ht="24">
      <c r="B36" s="255" t="s">
        <v>300</v>
      </c>
      <c r="C36" s="179">
        <v>67</v>
      </c>
      <c r="D36" s="180">
        <f t="shared" si="0"/>
        <v>20.059880239520957</v>
      </c>
      <c r="E36" s="181">
        <v>0</v>
      </c>
      <c r="F36" s="181">
        <v>0</v>
      </c>
      <c r="G36" s="181">
        <v>35</v>
      </c>
      <c r="H36" s="181">
        <v>32</v>
      </c>
      <c r="I36" s="181">
        <v>0</v>
      </c>
      <c r="J36" s="181">
        <v>0</v>
      </c>
      <c r="K36" s="334">
        <v>0</v>
      </c>
    </row>
    <row r="37" spans="1:11">
      <c r="B37" s="257" t="s">
        <v>305</v>
      </c>
      <c r="C37" s="179">
        <v>1</v>
      </c>
      <c r="D37" s="180">
        <f t="shared" si="0"/>
        <v>0.29940119760479045</v>
      </c>
      <c r="E37" s="181">
        <v>0</v>
      </c>
      <c r="F37" s="181">
        <v>0</v>
      </c>
      <c r="G37" s="181">
        <v>0</v>
      </c>
      <c r="H37" s="181">
        <v>1</v>
      </c>
      <c r="I37" s="181">
        <v>0</v>
      </c>
      <c r="J37" s="181">
        <v>0</v>
      </c>
      <c r="K37" s="334">
        <v>0</v>
      </c>
    </row>
    <row r="38" spans="1:11" ht="24">
      <c r="B38" s="255" t="s">
        <v>301</v>
      </c>
      <c r="C38" s="179">
        <v>45</v>
      </c>
      <c r="D38" s="180">
        <f t="shared" si="0"/>
        <v>13.473053892215569</v>
      </c>
      <c r="E38" s="181">
        <v>0</v>
      </c>
      <c r="F38" s="181">
        <v>0</v>
      </c>
      <c r="G38" s="181">
        <v>27</v>
      </c>
      <c r="H38" s="181">
        <v>18</v>
      </c>
      <c r="I38" s="181">
        <v>0</v>
      </c>
      <c r="J38" s="181">
        <v>0</v>
      </c>
      <c r="K38" s="334">
        <v>0</v>
      </c>
    </row>
    <row r="39" spans="1:11" ht="24">
      <c r="B39" s="255" t="s">
        <v>302</v>
      </c>
      <c r="C39" s="179">
        <v>7</v>
      </c>
      <c r="D39" s="180">
        <f t="shared" si="0"/>
        <v>2.0958083832335328</v>
      </c>
      <c r="E39" s="181">
        <v>0</v>
      </c>
      <c r="F39" s="181">
        <v>0</v>
      </c>
      <c r="G39" s="181">
        <v>5</v>
      </c>
      <c r="H39" s="181">
        <v>2</v>
      </c>
      <c r="I39" s="181">
        <v>0</v>
      </c>
      <c r="J39" s="181">
        <v>0</v>
      </c>
      <c r="K39" s="334">
        <v>0</v>
      </c>
    </row>
    <row r="40" spans="1:11">
      <c r="B40" s="182" t="s">
        <v>13</v>
      </c>
      <c r="C40" s="183">
        <v>334</v>
      </c>
      <c r="D40" s="335">
        <f t="shared" si="0"/>
        <v>100</v>
      </c>
      <c r="E40" s="183">
        <v>1</v>
      </c>
      <c r="F40" s="183">
        <v>2</v>
      </c>
      <c r="G40" s="183">
        <v>180</v>
      </c>
      <c r="H40" s="183">
        <v>137</v>
      </c>
      <c r="I40" s="183">
        <v>1</v>
      </c>
      <c r="J40" s="183">
        <v>1</v>
      </c>
      <c r="K40" s="183">
        <v>12</v>
      </c>
    </row>
    <row r="43" spans="1:11">
      <c r="A43" s="246"/>
      <c r="B43" s="3" t="s">
        <v>320</v>
      </c>
    </row>
    <row r="44" spans="1:11">
      <c r="B44" s="452" t="s">
        <v>502</v>
      </c>
      <c r="C44" s="431" t="s">
        <v>503</v>
      </c>
      <c r="D44" s="431" t="s">
        <v>274</v>
      </c>
      <c r="F44" s="246" t="s">
        <v>172</v>
      </c>
    </row>
    <row r="45" spans="1:11">
      <c r="B45" s="196" t="s">
        <v>460</v>
      </c>
      <c r="C45" s="16">
        <v>67</v>
      </c>
      <c r="D45" s="443">
        <v>20.059880239520957</v>
      </c>
    </row>
    <row r="46" spans="1:11">
      <c r="B46" s="196" t="s">
        <v>461</v>
      </c>
      <c r="C46" s="16">
        <v>45</v>
      </c>
      <c r="D46" s="443">
        <v>13.473053892215569</v>
      </c>
    </row>
    <row r="47" spans="1:11" ht="24">
      <c r="B47" s="255" t="s">
        <v>467</v>
      </c>
      <c r="C47" s="445">
        <v>38</v>
      </c>
      <c r="D47" s="446">
        <f t="shared" ref="D47" si="1">C47/$C$40*100</f>
        <v>11.377245508982035</v>
      </c>
    </row>
    <row r="48" spans="1:11">
      <c r="B48" s="196" t="s">
        <v>462</v>
      </c>
      <c r="C48" s="447">
        <v>20</v>
      </c>
      <c r="D48" s="448">
        <v>5.9880239520958085</v>
      </c>
    </row>
    <row r="49" spans="2:11">
      <c r="B49" s="444" t="s">
        <v>468</v>
      </c>
      <c r="C49" s="445">
        <v>18</v>
      </c>
      <c r="D49" s="446">
        <f t="shared" ref="D49:D53" si="2">C49/$C$40*100</f>
        <v>5.3892215568862278</v>
      </c>
    </row>
    <row r="50" spans="2:11">
      <c r="B50" s="255" t="s">
        <v>463</v>
      </c>
      <c r="C50" s="445">
        <v>17</v>
      </c>
      <c r="D50" s="446">
        <f t="shared" si="2"/>
        <v>5.0898203592814371</v>
      </c>
    </row>
    <row r="51" spans="2:11" ht="17.25" customHeight="1">
      <c r="B51" s="255" t="s">
        <v>464</v>
      </c>
      <c r="C51" s="445">
        <v>13</v>
      </c>
      <c r="D51" s="446">
        <f t="shared" si="2"/>
        <v>3.8922155688622757</v>
      </c>
    </row>
    <row r="52" spans="2:11">
      <c r="B52" s="255" t="s">
        <v>465</v>
      </c>
      <c r="C52" s="445">
        <v>10</v>
      </c>
      <c r="D52" s="446">
        <f t="shared" si="2"/>
        <v>2.9940119760479043</v>
      </c>
    </row>
    <row r="53" spans="2:11">
      <c r="B53" s="255" t="s">
        <v>466</v>
      </c>
      <c r="C53" s="445">
        <v>10</v>
      </c>
      <c r="D53" s="446">
        <f t="shared" si="2"/>
        <v>2.9940119760479043</v>
      </c>
    </row>
    <row r="54" spans="2:11">
      <c r="B54" s="449" t="s">
        <v>309</v>
      </c>
      <c r="C54" s="450">
        <v>96</v>
      </c>
      <c r="D54" s="451">
        <f>C54/$C$40*100</f>
        <v>28.742514970059879</v>
      </c>
    </row>
    <row r="55" spans="2:11">
      <c r="B55" s="453" t="s">
        <v>13</v>
      </c>
      <c r="C55" s="454">
        <f>SUM(C45:C54)</f>
        <v>334</v>
      </c>
      <c r="D55" s="455">
        <f>SUM(D45:D54)</f>
        <v>100</v>
      </c>
    </row>
    <row r="58" spans="2:11">
      <c r="B58" s="165"/>
      <c r="C58" s="184"/>
    </row>
    <row r="60" spans="2:11">
      <c r="K60" s="332"/>
    </row>
    <row r="61" spans="2:11">
      <c r="K61" s="332"/>
    </row>
    <row r="62" spans="2:11">
      <c r="K62" s="332"/>
    </row>
    <row r="63" spans="2:11">
      <c r="K63" s="332"/>
    </row>
  </sheetData>
  <mergeCells count="4">
    <mergeCell ref="E3:K3"/>
    <mergeCell ref="C3:D3"/>
    <mergeCell ref="B3:B4"/>
    <mergeCell ref="B2:G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B2" sqref="B2:H2"/>
    </sheetView>
  </sheetViews>
  <sheetFormatPr baseColWidth="10" defaultRowHeight="15"/>
  <cols>
    <col min="2" max="2" width="34.28515625" customWidth="1"/>
  </cols>
  <sheetData>
    <row r="2" spans="1:9">
      <c r="A2" s="341"/>
      <c r="B2" s="565" t="s">
        <v>515</v>
      </c>
      <c r="C2" s="565"/>
      <c r="D2" s="565"/>
      <c r="E2" s="565"/>
      <c r="F2" s="565"/>
      <c r="G2" s="565"/>
      <c r="H2" s="565"/>
      <c r="I2" s="185"/>
    </row>
    <row r="3" spans="1:9" ht="36.75">
      <c r="A3" s="435"/>
      <c r="B3" s="432" t="s">
        <v>310</v>
      </c>
      <c r="C3" s="186" t="s">
        <v>13</v>
      </c>
      <c r="D3" s="187" t="s">
        <v>174</v>
      </c>
      <c r="E3" s="187" t="s">
        <v>175</v>
      </c>
      <c r="F3" s="187" t="s">
        <v>176</v>
      </c>
      <c r="G3" s="187" t="s">
        <v>177</v>
      </c>
      <c r="H3" s="187" t="s">
        <v>252</v>
      </c>
      <c r="I3" s="336"/>
    </row>
    <row r="4" spans="1:9" ht="15.75" customHeight="1">
      <c r="A4" s="436"/>
      <c r="B4" s="433" t="s">
        <v>420</v>
      </c>
      <c r="C4" s="339">
        <v>2</v>
      </c>
      <c r="D4" s="188">
        <v>0</v>
      </c>
      <c r="E4" s="188">
        <v>0</v>
      </c>
      <c r="F4" s="188">
        <v>2</v>
      </c>
      <c r="G4" s="188">
        <v>0</v>
      </c>
      <c r="H4" s="188">
        <v>0</v>
      </c>
      <c r="I4" s="337"/>
    </row>
    <row r="5" spans="1:9">
      <c r="A5" s="436"/>
      <c r="B5" s="433" t="s">
        <v>201</v>
      </c>
      <c r="C5" s="339">
        <v>1</v>
      </c>
      <c r="D5" s="188">
        <v>0</v>
      </c>
      <c r="E5" s="188">
        <v>0</v>
      </c>
      <c r="F5" s="188">
        <v>1</v>
      </c>
      <c r="G5" s="188">
        <v>0</v>
      </c>
      <c r="H5" s="188">
        <v>0</v>
      </c>
      <c r="I5" s="337"/>
    </row>
    <row r="6" spans="1:9">
      <c r="A6" s="436"/>
      <c r="B6" s="433" t="s">
        <v>202</v>
      </c>
      <c r="C6" s="339">
        <v>1</v>
      </c>
      <c r="D6" s="188">
        <v>0</v>
      </c>
      <c r="E6" s="188">
        <v>0</v>
      </c>
      <c r="F6" s="188">
        <v>1</v>
      </c>
      <c r="G6" s="188">
        <v>0</v>
      </c>
      <c r="H6" s="188">
        <v>0</v>
      </c>
      <c r="I6" s="337"/>
    </row>
    <row r="7" spans="1:9" ht="14.25" customHeight="1">
      <c r="A7" s="436"/>
      <c r="B7" s="433" t="s">
        <v>203</v>
      </c>
      <c r="C7" s="339">
        <v>134</v>
      </c>
      <c r="D7" s="188">
        <v>0</v>
      </c>
      <c r="E7" s="188">
        <v>134</v>
      </c>
      <c r="F7" s="188">
        <v>0</v>
      </c>
      <c r="G7" s="188">
        <v>0</v>
      </c>
      <c r="H7" s="188">
        <v>0</v>
      </c>
      <c r="I7" s="337"/>
    </row>
    <row r="8" spans="1:9">
      <c r="A8" s="436"/>
      <c r="B8" s="433" t="s">
        <v>204</v>
      </c>
      <c r="C8" s="339">
        <v>1</v>
      </c>
      <c r="D8" s="188">
        <v>0</v>
      </c>
      <c r="E8" s="188">
        <v>1</v>
      </c>
      <c r="F8" s="188">
        <v>0</v>
      </c>
      <c r="G8" s="188">
        <v>0</v>
      </c>
      <c r="H8" s="188">
        <v>0</v>
      </c>
      <c r="I8" s="337"/>
    </row>
    <row r="9" spans="1:9" ht="24">
      <c r="A9" s="436"/>
      <c r="B9" s="433" t="s">
        <v>423</v>
      </c>
      <c r="C9" s="339">
        <v>1</v>
      </c>
      <c r="D9" s="188">
        <v>0</v>
      </c>
      <c r="E9" s="188">
        <v>1</v>
      </c>
      <c r="F9" s="188">
        <v>0</v>
      </c>
      <c r="G9" s="188">
        <v>0</v>
      </c>
      <c r="H9" s="188">
        <v>0</v>
      </c>
      <c r="I9" s="337"/>
    </row>
    <row r="10" spans="1:9" ht="24">
      <c r="A10" s="436"/>
      <c r="B10" s="433" t="s">
        <v>424</v>
      </c>
      <c r="C10" s="339">
        <v>1</v>
      </c>
      <c r="D10" s="188">
        <v>0</v>
      </c>
      <c r="E10" s="188">
        <v>1</v>
      </c>
      <c r="F10" s="188">
        <v>0</v>
      </c>
      <c r="G10" s="188">
        <v>0</v>
      </c>
      <c r="H10" s="188">
        <v>0</v>
      </c>
      <c r="I10" s="337"/>
    </row>
    <row r="11" spans="1:9" ht="24">
      <c r="A11" s="436"/>
      <c r="B11" s="433" t="s">
        <v>207</v>
      </c>
      <c r="C11" s="339">
        <v>1</v>
      </c>
      <c r="D11" s="188">
        <v>0</v>
      </c>
      <c r="E11" s="188">
        <v>1</v>
      </c>
      <c r="F11" s="188">
        <v>0</v>
      </c>
      <c r="G11" s="188">
        <v>0</v>
      </c>
      <c r="H11" s="188">
        <v>0</v>
      </c>
      <c r="I11" s="337"/>
    </row>
    <row r="12" spans="1:9" ht="24">
      <c r="A12" s="436"/>
      <c r="B12" s="433" t="s">
        <v>208</v>
      </c>
      <c r="C12" s="339">
        <v>6</v>
      </c>
      <c r="D12" s="188">
        <v>0</v>
      </c>
      <c r="E12" s="188">
        <v>6</v>
      </c>
      <c r="F12" s="188">
        <v>0</v>
      </c>
      <c r="G12" s="188">
        <v>0</v>
      </c>
      <c r="H12" s="188">
        <v>0</v>
      </c>
      <c r="I12" s="337"/>
    </row>
    <row r="13" spans="1:9" ht="24">
      <c r="A13" s="436"/>
      <c r="B13" s="433" t="s">
        <v>429</v>
      </c>
      <c r="C13" s="339">
        <v>1</v>
      </c>
      <c r="D13" s="188">
        <v>0</v>
      </c>
      <c r="E13" s="188">
        <v>1</v>
      </c>
      <c r="F13" s="188">
        <v>0</v>
      </c>
      <c r="G13" s="188">
        <v>0</v>
      </c>
      <c r="H13" s="188">
        <v>0</v>
      </c>
      <c r="I13" s="337"/>
    </row>
    <row r="14" spans="1:9">
      <c r="A14" s="436"/>
      <c r="B14" s="433" t="s">
        <v>430</v>
      </c>
      <c r="C14" s="339">
        <v>1</v>
      </c>
      <c r="D14" s="188">
        <v>0</v>
      </c>
      <c r="E14" s="188">
        <v>0</v>
      </c>
      <c r="F14" s="188">
        <v>0</v>
      </c>
      <c r="G14" s="188">
        <v>1</v>
      </c>
      <c r="H14" s="188">
        <v>0</v>
      </c>
      <c r="I14" s="337"/>
    </row>
    <row r="15" spans="1:9" ht="24">
      <c r="A15" s="436"/>
      <c r="B15" s="433" t="s">
        <v>209</v>
      </c>
      <c r="C15" s="339">
        <v>1</v>
      </c>
      <c r="D15" s="188">
        <v>0</v>
      </c>
      <c r="E15" s="188">
        <v>0</v>
      </c>
      <c r="F15" s="188">
        <v>0</v>
      </c>
      <c r="G15" s="188">
        <v>0</v>
      </c>
      <c r="H15" s="188">
        <v>1</v>
      </c>
      <c r="I15" s="337"/>
    </row>
    <row r="16" spans="1:9">
      <c r="A16" s="436"/>
      <c r="B16" s="433" t="s">
        <v>210</v>
      </c>
      <c r="C16" s="339">
        <v>4</v>
      </c>
      <c r="D16" s="188">
        <v>0</v>
      </c>
      <c r="E16" s="188">
        <v>0</v>
      </c>
      <c r="F16" s="188">
        <v>0</v>
      </c>
      <c r="G16" s="188">
        <v>4</v>
      </c>
      <c r="H16" s="188">
        <v>0</v>
      </c>
      <c r="I16" s="337"/>
    </row>
    <row r="17" spans="1:9" ht="36">
      <c r="A17" s="436"/>
      <c r="B17" s="433" t="s">
        <v>431</v>
      </c>
      <c r="C17" s="339">
        <v>1</v>
      </c>
      <c r="D17" s="188">
        <v>0</v>
      </c>
      <c r="E17" s="188">
        <v>0</v>
      </c>
      <c r="F17" s="188">
        <v>0</v>
      </c>
      <c r="G17" s="188">
        <v>1</v>
      </c>
      <c r="H17" s="188">
        <v>0</v>
      </c>
      <c r="I17" s="337"/>
    </row>
    <row r="18" spans="1:9">
      <c r="A18" s="436"/>
      <c r="B18" s="433" t="s">
        <v>433</v>
      </c>
      <c r="C18" s="339">
        <v>1</v>
      </c>
      <c r="D18" s="188">
        <v>0</v>
      </c>
      <c r="E18" s="188">
        <v>0</v>
      </c>
      <c r="F18" s="188">
        <v>0</v>
      </c>
      <c r="G18" s="188">
        <v>0</v>
      </c>
      <c r="H18" s="188">
        <v>1</v>
      </c>
      <c r="I18" s="337"/>
    </row>
    <row r="19" spans="1:9" ht="24">
      <c r="A19" s="436"/>
      <c r="B19" s="433" t="s">
        <v>211</v>
      </c>
      <c r="C19" s="339">
        <v>2</v>
      </c>
      <c r="D19" s="188">
        <v>0</v>
      </c>
      <c r="E19" s="188">
        <v>0</v>
      </c>
      <c r="F19" s="188">
        <v>0</v>
      </c>
      <c r="G19" s="188">
        <v>0</v>
      </c>
      <c r="H19" s="188">
        <v>2</v>
      </c>
      <c r="I19" s="337"/>
    </row>
    <row r="20" spans="1:9" ht="24">
      <c r="A20" s="436"/>
      <c r="B20" s="433" t="s">
        <v>435</v>
      </c>
      <c r="C20" s="339">
        <v>1</v>
      </c>
      <c r="D20" s="188">
        <v>0</v>
      </c>
      <c r="E20" s="188">
        <v>0</v>
      </c>
      <c r="F20" s="188">
        <v>0</v>
      </c>
      <c r="G20" s="188">
        <v>0</v>
      </c>
      <c r="H20" s="188">
        <v>1</v>
      </c>
      <c r="I20" s="337"/>
    </row>
    <row r="21" spans="1:9" ht="36">
      <c r="A21" s="436"/>
      <c r="B21" s="433" t="s">
        <v>212</v>
      </c>
      <c r="C21" s="339">
        <v>7</v>
      </c>
      <c r="D21" s="188">
        <v>2</v>
      </c>
      <c r="E21" s="188">
        <v>0</v>
      </c>
      <c r="F21" s="188">
        <v>0</v>
      </c>
      <c r="G21" s="188">
        <v>0</v>
      </c>
      <c r="H21" s="188">
        <v>5</v>
      </c>
      <c r="I21" s="337"/>
    </row>
    <row r="22" spans="1:9" ht="24">
      <c r="A22" s="436"/>
      <c r="B22" s="433" t="s">
        <v>213</v>
      </c>
      <c r="C22" s="339">
        <v>2</v>
      </c>
      <c r="D22" s="188">
        <v>0</v>
      </c>
      <c r="E22" s="188">
        <v>0</v>
      </c>
      <c r="F22" s="188">
        <v>0</v>
      </c>
      <c r="G22" s="188">
        <v>0</v>
      </c>
      <c r="H22" s="188">
        <v>2</v>
      </c>
      <c r="I22" s="337"/>
    </row>
    <row r="23" spans="1:9" ht="36">
      <c r="A23" s="436"/>
      <c r="B23" s="433" t="s">
        <v>214</v>
      </c>
      <c r="C23" s="339">
        <v>1</v>
      </c>
      <c r="D23" s="188">
        <v>0</v>
      </c>
      <c r="E23" s="188">
        <v>0</v>
      </c>
      <c r="F23" s="188">
        <v>0</v>
      </c>
      <c r="G23" s="188">
        <v>0</v>
      </c>
      <c r="H23" s="188">
        <v>1</v>
      </c>
      <c r="I23" s="337"/>
    </row>
    <row r="24" spans="1:9" ht="36">
      <c r="A24" s="436"/>
      <c r="B24" s="433" t="s">
        <v>215</v>
      </c>
      <c r="C24" s="339">
        <v>2</v>
      </c>
      <c r="D24" s="188">
        <v>1</v>
      </c>
      <c r="E24" s="188">
        <v>0</v>
      </c>
      <c r="F24" s="188">
        <v>0</v>
      </c>
      <c r="G24" s="188">
        <v>0</v>
      </c>
      <c r="H24" s="188">
        <v>1</v>
      </c>
      <c r="I24" s="337"/>
    </row>
    <row r="25" spans="1:9" ht="36">
      <c r="A25" s="436"/>
      <c r="B25" s="433" t="s">
        <v>216</v>
      </c>
      <c r="C25" s="339">
        <v>4</v>
      </c>
      <c r="D25" s="188">
        <v>0</v>
      </c>
      <c r="E25" s="188">
        <v>0</v>
      </c>
      <c r="F25" s="188">
        <v>0</v>
      </c>
      <c r="G25" s="188">
        <v>0</v>
      </c>
      <c r="H25" s="188">
        <v>4</v>
      </c>
      <c r="I25" s="337"/>
    </row>
    <row r="26" spans="1:9" ht="38.25" customHeight="1">
      <c r="A26" s="436"/>
      <c r="B26" s="433" t="s">
        <v>439</v>
      </c>
      <c r="C26" s="339">
        <v>1</v>
      </c>
      <c r="D26" s="188">
        <v>1</v>
      </c>
      <c r="E26" s="188">
        <v>0</v>
      </c>
      <c r="F26" s="188">
        <v>0</v>
      </c>
      <c r="G26" s="188">
        <v>0</v>
      </c>
      <c r="H26" s="188">
        <v>0</v>
      </c>
      <c r="I26" s="337"/>
    </row>
    <row r="27" spans="1:9" ht="36">
      <c r="A27" s="436"/>
      <c r="B27" s="433" t="s">
        <v>217</v>
      </c>
      <c r="C27" s="339">
        <v>1</v>
      </c>
      <c r="D27" s="188">
        <v>0</v>
      </c>
      <c r="E27" s="188">
        <v>0</v>
      </c>
      <c r="F27" s="188">
        <v>0</v>
      </c>
      <c r="G27" s="188">
        <v>0</v>
      </c>
      <c r="H27" s="188">
        <v>1</v>
      </c>
      <c r="I27" s="337"/>
    </row>
    <row r="28" spans="1:9" ht="24">
      <c r="A28" s="436"/>
      <c r="B28" s="433" t="s">
        <v>218</v>
      </c>
      <c r="C28" s="339">
        <v>4</v>
      </c>
      <c r="D28" s="188">
        <v>0</v>
      </c>
      <c r="E28" s="188">
        <v>0</v>
      </c>
      <c r="F28" s="188">
        <v>0</v>
      </c>
      <c r="G28" s="188">
        <v>0</v>
      </c>
      <c r="H28" s="188">
        <v>4</v>
      </c>
      <c r="I28" s="337"/>
    </row>
    <row r="29" spans="1:9">
      <c r="A29" s="436"/>
      <c r="B29" s="433" t="s">
        <v>442</v>
      </c>
      <c r="C29" s="339">
        <v>2</v>
      </c>
      <c r="D29" s="188">
        <v>0</v>
      </c>
      <c r="E29" s="188">
        <v>0</v>
      </c>
      <c r="F29" s="188">
        <v>0</v>
      </c>
      <c r="G29" s="188">
        <v>2</v>
      </c>
      <c r="H29" s="188">
        <v>0</v>
      </c>
      <c r="I29" s="337"/>
    </row>
    <row r="30" spans="1:9" ht="24">
      <c r="A30" s="436"/>
      <c r="B30" s="433" t="s">
        <v>444</v>
      </c>
      <c r="C30" s="339">
        <v>1</v>
      </c>
      <c r="D30" s="188">
        <v>0</v>
      </c>
      <c r="E30" s="188">
        <v>1</v>
      </c>
      <c r="F30" s="188">
        <v>0</v>
      </c>
      <c r="G30" s="188">
        <v>0</v>
      </c>
      <c r="H30" s="188">
        <v>0</v>
      </c>
      <c r="I30" s="337"/>
    </row>
    <row r="31" spans="1:9">
      <c r="A31" s="436"/>
      <c r="B31" s="433" t="s">
        <v>219</v>
      </c>
      <c r="C31" s="339">
        <v>7</v>
      </c>
      <c r="D31" s="188">
        <v>0</v>
      </c>
      <c r="E31" s="188">
        <v>7</v>
      </c>
      <c r="F31" s="188">
        <v>0</v>
      </c>
      <c r="G31" s="188">
        <v>0</v>
      </c>
      <c r="H31" s="188">
        <v>0</v>
      </c>
      <c r="I31" s="337"/>
    </row>
    <row r="32" spans="1:9">
      <c r="A32" s="436"/>
      <c r="B32" s="433" t="s">
        <v>446</v>
      </c>
      <c r="C32" s="339">
        <v>1</v>
      </c>
      <c r="D32" s="188">
        <v>0</v>
      </c>
      <c r="E32" s="188">
        <v>1</v>
      </c>
      <c r="F32" s="188">
        <v>0</v>
      </c>
      <c r="G32" s="188">
        <v>0</v>
      </c>
      <c r="H32" s="188">
        <v>0</v>
      </c>
      <c r="I32" s="337"/>
    </row>
    <row r="33" spans="1:9" ht="24">
      <c r="A33" s="436"/>
      <c r="B33" s="433" t="s">
        <v>447</v>
      </c>
      <c r="C33" s="339">
        <v>1</v>
      </c>
      <c r="D33" s="188">
        <v>0</v>
      </c>
      <c r="E33" s="188">
        <v>1</v>
      </c>
      <c r="F33" s="188">
        <v>0</v>
      </c>
      <c r="G33" s="188">
        <v>0</v>
      </c>
      <c r="H33" s="188">
        <v>0</v>
      </c>
      <c r="I33" s="337"/>
    </row>
    <row r="34" spans="1:9">
      <c r="A34" s="436"/>
      <c r="B34" s="433" t="s">
        <v>220</v>
      </c>
      <c r="C34" s="339">
        <v>17</v>
      </c>
      <c r="D34" s="188">
        <v>0</v>
      </c>
      <c r="E34" s="188">
        <v>17</v>
      </c>
      <c r="F34" s="188">
        <v>0</v>
      </c>
      <c r="G34" s="188">
        <v>0</v>
      </c>
      <c r="H34" s="188">
        <v>0</v>
      </c>
      <c r="I34" s="337"/>
    </row>
    <row r="35" spans="1:9" ht="24">
      <c r="A35" s="436"/>
      <c r="B35" s="433" t="s">
        <v>221</v>
      </c>
      <c r="C35" s="339">
        <v>39</v>
      </c>
      <c r="D35" s="188">
        <v>0</v>
      </c>
      <c r="E35" s="188">
        <v>39</v>
      </c>
      <c r="F35" s="188">
        <v>0</v>
      </c>
      <c r="G35" s="188">
        <v>0</v>
      </c>
      <c r="H35" s="188">
        <v>0</v>
      </c>
      <c r="I35" s="337"/>
    </row>
    <row r="36" spans="1:9" ht="24">
      <c r="A36" s="436"/>
      <c r="B36" s="433" t="s">
        <v>224</v>
      </c>
      <c r="C36" s="339">
        <v>7</v>
      </c>
      <c r="D36" s="188">
        <v>0</v>
      </c>
      <c r="E36" s="188">
        <v>7</v>
      </c>
      <c r="F36" s="188">
        <v>0</v>
      </c>
      <c r="G36" s="188">
        <v>0</v>
      </c>
      <c r="H36" s="188">
        <v>0</v>
      </c>
      <c r="I36" s="337"/>
    </row>
    <row r="37" spans="1:9">
      <c r="A37" s="436"/>
      <c r="B37" s="433" t="s">
        <v>225</v>
      </c>
      <c r="C37" s="339">
        <v>2</v>
      </c>
      <c r="D37" s="188">
        <v>0</v>
      </c>
      <c r="E37" s="188">
        <v>2</v>
      </c>
      <c r="F37" s="188">
        <v>0</v>
      </c>
      <c r="G37" s="188">
        <v>0</v>
      </c>
      <c r="H37" s="188">
        <v>0</v>
      </c>
      <c r="I37" s="337"/>
    </row>
    <row r="38" spans="1:9">
      <c r="A38" s="436"/>
      <c r="B38" s="433" t="s">
        <v>226</v>
      </c>
      <c r="C38" s="339">
        <v>4</v>
      </c>
      <c r="D38" s="188">
        <v>0</v>
      </c>
      <c r="E38" s="188">
        <v>4</v>
      </c>
      <c r="F38" s="188">
        <v>0</v>
      </c>
      <c r="G38" s="188">
        <v>0</v>
      </c>
      <c r="H38" s="188">
        <v>0</v>
      </c>
      <c r="I38" s="337"/>
    </row>
    <row r="39" spans="1:9">
      <c r="A39" s="436"/>
      <c r="B39" s="433" t="s">
        <v>448</v>
      </c>
      <c r="C39" s="339">
        <v>2</v>
      </c>
      <c r="D39" s="188">
        <v>0</v>
      </c>
      <c r="E39" s="188">
        <v>2</v>
      </c>
      <c r="F39" s="188">
        <v>0</v>
      </c>
      <c r="G39" s="188">
        <v>0</v>
      </c>
      <c r="H39" s="188">
        <v>0</v>
      </c>
      <c r="I39" s="337"/>
    </row>
    <row r="40" spans="1:9" ht="24">
      <c r="A40" s="436"/>
      <c r="B40" s="433" t="s">
        <v>227</v>
      </c>
      <c r="C40" s="339">
        <v>7</v>
      </c>
      <c r="D40" s="188">
        <v>0</v>
      </c>
      <c r="E40" s="188">
        <v>7</v>
      </c>
      <c r="F40" s="188">
        <v>0</v>
      </c>
      <c r="G40" s="188">
        <v>0</v>
      </c>
      <c r="H40" s="188">
        <v>0</v>
      </c>
      <c r="I40" s="337"/>
    </row>
    <row r="41" spans="1:9">
      <c r="A41" s="436"/>
      <c r="B41" s="433" t="s">
        <v>449</v>
      </c>
      <c r="C41" s="339">
        <v>1</v>
      </c>
      <c r="D41" s="188">
        <v>0</v>
      </c>
      <c r="E41" s="188">
        <v>1</v>
      </c>
      <c r="F41" s="188">
        <v>0</v>
      </c>
      <c r="G41" s="188">
        <v>0</v>
      </c>
      <c r="H41" s="188">
        <v>0</v>
      </c>
      <c r="I41" s="337"/>
    </row>
    <row r="42" spans="1:9" ht="24">
      <c r="A42" s="436"/>
      <c r="B42" s="433" t="s">
        <v>228</v>
      </c>
      <c r="C42" s="339">
        <v>8</v>
      </c>
      <c r="D42" s="188">
        <v>0</v>
      </c>
      <c r="E42" s="188">
        <v>8</v>
      </c>
      <c r="F42" s="188">
        <v>0</v>
      </c>
      <c r="G42" s="188">
        <v>0</v>
      </c>
      <c r="H42" s="188">
        <v>0</v>
      </c>
      <c r="I42" s="337"/>
    </row>
    <row r="43" spans="1:9">
      <c r="A43" s="436"/>
      <c r="B43" s="433" t="s">
        <v>451</v>
      </c>
      <c r="C43" s="339">
        <v>2</v>
      </c>
      <c r="D43" s="188">
        <v>0</v>
      </c>
      <c r="E43" s="188">
        <v>2</v>
      </c>
      <c r="F43" s="188">
        <v>0</v>
      </c>
      <c r="G43" s="188">
        <v>0</v>
      </c>
      <c r="H43" s="188">
        <v>0</v>
      </c>
      <c r="I43" s="337"/>
    </row>
    <row r="44" spans="1:9">
      <c r="A44" s="436"/>
      <c r="B44" s="433" t="s">
        <v>229</v>
      </c>
      <c r="C44" s="339">
        <v>4</v>
      </c>
      <c r="D44" s="188">
        <v>0</v>
      </c>
      <c r="E44" s="188">
        <v>4</v>
      </c>
      <c r="F44" s="188">
        <v>0</v>
      </c>
      <c r="G44" s="188">
        <v>0</v>
      </c>
      <c r="H44" s="188">
        <v>0</v>
      </c>
      <c r="I44" s="337"/>
    </row>
    <row r="45" spans="1:9" ht="24">
      <c r="A45" s="436"/>
      <c r="B45" s="433" t="s">
        <v>230</v>
      </c>
      <c r="C45" s="339">
        <v>3</v>
      </c>
      <c r="D45" s="188">
        <v>0</v>
      </c>
      <c r="E45" s="188">
        <v>3</v>
      </c>
      <c r="F45" s="188">
        <v>0</v>
      </c>
      <c r="G45" s="188">
        <v>0</v>
      </c>
      <c r="H45" s="188">
        <v>0</v>
      </c>
      <c r="I45" s="337"/>
    </row>
    <row r="46" spans="1:9">
      <c r="A46" s="436"/>
      <c r="B46" s="433" t="s">
        <v>452</v>
      </c>
      <c r="C46" s="339">
        <v>1</v>
      </c>
      <c r="D46" s="188">
        <v>0</v>
      </c>
      <c r="E46" s="188">
        <v>1</v>
      </c>
      <c r="F46" s="188">
        <v>0</v>
      </c>
      <c r="G46" s="188">
        <v>0</v>
      </c>
      <c r="H46" s="188">
        <v>0</v>
      </c>
      <c r="I46" s="337"/>
    </row>
    <row r="47" spans="1:9" ht="12.75" customHeight="1">
      <c r="A47" s="436"/>
      <c r="B47" s="433" t="s">
        <v>231</v>
      </c>
      <c r="C47" s="339">
        <v>36</v>
      </c>
      <c r="D47" s="188">
        <v>0</v>
      </c>
      <c r="E47" s="188">
        <v>36</v>
      </c>
      <c r="F47" s="188">
        <v>0</v>
      </c>
      <c r="G47" s="188">
        <v>0</v>
      </c>
      <c r="H47" s="188">
        <v>0</v>
      </c>
      <c r="I47" s="337"/>
    </row>
    <row r="48" spans="1:9">
      <c r="A48" s="436"/>
      <c r="B48" s="433" t="s">
        <v>232</v>
      </c>
      <c r="C48" s="339">
        <v>38</v>
      </c>
      <c r="D48" s="188">
        <v>0</v>
      </c>
      <c r="E48" s="188">
        <v>38</v>
      </c>
      <c r="F48" s="188">
        <v>0</v>
      </c>
      <c r="G48" s="188">
        <v>0</v>
      </c>
      <c r="H48" s="188">
        <v>0</v>
      </c>
      <c r="I48" s="337"/>
    </row>
    <row r="49" spans="1:9" ht="24">
      <c r="A49" s="436"/>
      <c r="B49" s="433" t="s">
        <v>233</v>
      </c>
      <c r="C49" s="339">
        <v>1</v>
      </c>
      <c r="D49" s="188">
        <v>0</v>
      </c>
      <c r="E49" s="188">
        <v>1</v>
      </c>
      <c r="F49" s="188">
        <v>0</v>
      </c>
      <c r="G49" s="188">
        <v>0</v>
      </c>
      <c r="H49" s="188">
        <v>0</v>
      </c>
      <c r="I49" s="337"/>
    </row>
    <row r="50" spans="1:9">
      <c r="A50" s="436"/>
      <c r="B50" s="433" t="s">
        <v>454</v>
      </c>
      <c r="C50" s="339">
        <v>1</v>
      </c>
      <c r="D50" s="188">
        <v>0</v>
      </c>
      <c r="E50" s="188">
        <v>1</v>
      </c>
      <c r="F50" s="188">
        <v>0</v>
      </c>
      <c r="G50" s="188">
        <v>0</v>
      </c>
      <c r="H50" s="188">
        <v>0</v>
      </c>
      <c r="I50" s="337"/>
    </row>
    <row r="51" spans="1:9">
      <c r="A51" s="436"/>
      <c r="B51" s="433" t="s">
        <v>235</v>
      </c>
      <c r="C51" s="339">
        <v>1</v>
      </c>
      <c r="D51" s="188">
        <v>0</v>
      </c>
      <c r="E51" s="188">
        <v>1</v>
      </c>
      <c r="F51" s="188">
        <v>0</v>
      </c>
      <c r="G51" s="188">
        <v>0</v>
      </c>
      <c r="H51" s="188">
        <v>0</v>
      </c>
      <c r="I51" s="337"/>
    </row>
    <row r="52" spans="1:9" ht="24">
      <c r="A52" s="436"/>
      <c r="B52" s="433" t="s">
        <v>455</v>
      </c>
      <c r="C52" s="339">
        <v>2</v>
      </c>
      <c r="D52" s="188">
        <v>0</v>
      </c>
      <c r="E52" s="188">
        <v>2</v>
      </c>
      <c r="F52" s="188">
        <v>0</v>
      </c>
      <c r="G52" s="188">
        <v>0</v>
      </c>
      <c r="H52" s="188">
        <v>0</v>
      </c>
      <c r="I52" s="337"/>
    </row>
    <row r="53" spans="1:9" ht="15.75" customHeight="1">
      <c r="A53" s="436"/>
      <c r="B53" s="433" t="s">
        <v>457</v>
      </c>
      <c r="C53" s="339">
        <v>2</v>
      </c>
      <c r="D53" s="188">
        <v>0</v>
      </c>
      <c r="E53" s="188">
        <v>2</v>
      </c>
      <c r="F53" s="188">
        <v>0</v>
      </c>
      <c r="G53" s="188">
        <v>0</v>
      </c>
      <c r="H53" s="188">
        <v>0</v>
      </c>
      <c r="I53" s="337"/>
    </row>
    <row r="54" spans="1:9" ht="36">
      <c r="A54" s="436"/>
      <c r="B54" s="433" t="s">
        <v>459</v>
      </c>
      <c r="C54" s="339">
        <v>2</v>
      </c>
      <c r="D54" s="188">
        <v>2</v>
      </c>
      <c r="E54" s="188">
        <v>0</v>
      </c>
      <c r="F54" s="188">
        <v>0</v>
      </c>
      <c r="G54" s="188">
        <v>0</v>
      </c>
      <c r="H54" s="188">
        <v>0</v>
      </c>
      <c r="I54" s="337"/>
    </row>
    <row r="55" spans="1:9">
      <c r="A55" s="436"/>
      <c r="B55" s="433" t="s">
        <v>237</v>
      </c>
      <c r="C55" s="339">
        <v>1</v>
      </c>
      <c r="D55" s="188">
        <v>0</v>
      </c>
      <c r="E55" s="188">
        <v>1</v>
      </c>
      <c r="F55" s="188">
        <v>0</v>
      </c>
      <c r="G55" s="188">
        <v>0</v>
      </c>
      <c r="H55" s="188">
        <v>0</v>
      </c>
      <c r="I55" s="337"/>
    </row>
    <row r="56" spans="1:9">
      <c r="A56" s="436"/>
      <c r="B56" s="433" t="s">
        <v>238</v>
      </c>
      <c r="C56" s="339">
        <v>1</v>
      </c>
      <c r="D56" s="188">
        <v>1</v>
      </c>
      <c r="E56" s="188">
        <v>0</v>
      </c>
      <c r="F56" s="188">
        <v>0</v>
      </c>
      <c r="G56" s="188">
        <v>0</v>
      </c>
      <c r="H56" s="188">
        <v>0</v>
      </c>
      <c r="I56" s="337"/>
    </row>
    <row r="57" spans="1:9">
      <c r="A57" s="436"/>
      <c r="B57" s="434" t="s">
        <v>13</v>
      </c>
      <c r="C57" s="340">
        <v>376</v>
      </c>
      <c r="D57" s="189">
        <v>7</v>
      </c>
      <c r="E57" s="189">
        <v>334</v>
      </c>
      <c r="F57" s="189">
        <v>4</v>
      </c>
      <c r="G57" s="189">
        <v>8</v>
      </c>
      <c r="H57" s="189">
        <v>23</v>
      </c>
      <c r="I57" s="338"/>
    </row>
  </sheetData>
  <mergeCells count="1">
    <mergeCell ref="B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B2" sqref="B2:H2"/>
    </sheetView>
  </sheetViews>
  <sheetFormatPr baseColWidth="10" defaultRowHeight="15"/>
  <cols>
    <col min="2" max="2" width="36.7109375" customWidth="1"/>
  </cols>
  <sheetData>
    <row r="2" spans="1:9">
      <c r="A2" s="246"/>
      <c r="B2" s="565" t="s">
        <v>521</v>
      </c>
      <c r="C2" s="565"/>
      <c r="D2" s="565"/>
      <c r="E2" s="565"/>
      <c r="F2" s="565"/>
      <c r="G2" s="565"/>
      <c r="H2" s="565"/>
    </row>
    <row r="3" spans="1:9" ht="36.75">
      <c r="B3" s="191" t="s">
        <v>311</v>
      </c>
      <c r="C3" s="192" t="s">
        <v>5</v>
      </c>
      <c r="D3" s="193" t="s">
        <v>174</v>
      </c>
      <c r="E3" s="193" t="s">
        <v>175</v>
      </c>
      <c r="F3" s="193" t="s">
        <v>176</v>
      </c>
      <c r="G3" s="193" t="s">
        <v>177</v>
      </c>
      <c r="H3" s="342" t="s">
        <v>252</v>
      </c>
      <c r="I3" s="345"/>
    </row>
    <row r="4" spans="1:9" ht="11.25" customHeight="1">
      <c r="B4" s="352" t="s">
        <v>415</v>
      </c>
      <c r="C4" s="349">
        <v>2</v>
      </c>
      <c r="D4" s="194">
        <v>0</v>
      </c>
      <c r="E4" s="194">
        <v>1</v>
      </c>
      <c r="F4" s="194">
        <v>0</v>
      </c>
      <c r="G4" s="194">
        <v>0</v>
      </c>
      <c r="H4" s="343">
        <v>1</v>
      </c>
      <c r="I4" s="346"/>
    </row>
    <row r="5" spans="1:9">
      <c r="B5" s="352" t="s">
        <v>416</v>
      </c>
      <c r="C5" s="349">
        <v>2</v>
      </c>
      <c r="D5" s="194">
        <v>0</v>
      </c>
      <c r="E5" s="194">
        <v>0</v>
      </c>
      <c r="F5" s="194">
        <v>0</v>
      </c>
      <c r="G5" s="194">
        <v>1</v>
      </c>
      <c r="H5" s="343">
        <v>1</v>
      </c>
      <c r="I5" s="346"/>
    </row>
    <row r="6" spans="1:9">
      <c r="B6" s="352" t="s">
        <v>180</v>
      </c>
      <c r="C6" s="349">
        <v>3</v>
      </c>
      <c r="D6" s="194">
        <v>0</v>
      </c>
      <c r="E6" s="194">
        <v>1</v>
      </c>
      <c r="F6" s="194">
        <v>0</v>
      </c>
      <c r="G6" s="194">
        <v>0</v>
      </c>
      <c r="H6" s="343">
        <v>2</v>
      </c>
      <c r="I6" s="346"/>
    </row>
    <row r="7" spans="1:9">
      <c r="B7" s="352" t="s">
        <v>182</v>
      </c>
      <c r="C7" s="349">
        <v>1</v>
      </c>
      <c r="D7" s="194">
        <v>0</v>
      </c>
      <c r="E7" s="194">
        <v>1</v>
      </c>
      <c r="F7" s="194">
        <v>0</v>
      </c>
      <c r="G7" s="194">
        <v>0</v>
      </c>
      <c r="H7" s="343">
        <v>0</v>
      </c>
      <c r="I7" s="346"/>
    </row>
    <row r="8" spans="1:9" ht="24">
      <c r="B8" s="352" t="s">
        <v>183</v>
      </c>
      <c r="C8" s="349">
        <v>2</v>
      </c>
      <c r="D8" s="194">
        <v>0</v>
      </c>
      <c r="E8" s="194">
        <v>2</v>
      </c>
      <c r="F8" s="194">
        <v>0</v>
      </c>
      <c r="G8" s="194">
        <v>0</v>
      </c>
      <c r="H8" s="343">
        <v>0</v>
      </c>
      <c r="I8" s="346"/>
    </row>
    <row r="9" spans="1:9" ht="24">
      <c r="B9" s="352" t="s">
        <v>184</v>
      </c>
      <c r="C9" s="349">
        <v>2</v>
      </c>
      <c r="D9" s="194">
        <v>0</v>
      </c>
      <c r="E9" s="194">
        <v>2</v>
      </c>
      <c r="F9" s="194">
        <v>0</v>
      </c>
      <c r="G9" s="194">
        <v>0</v>
      </c>
      <c r="H9" s="343">
        <v>0</v>
      </c>
      <c r="I9" s="346"/>
    </row>
    <row r="10" spans="1:9" ht="24">
      <c r="B10" s="352" t="s">
        <v>185</v>
      </c>
      <c r="C10" s="349">
        <v>7</v>
      </c>
      <c r="D10" s="194">
        <v>0</v>
      </c>
      <c r="E10" s="194">
        <v>7</v>
      </c>
      <c r="F10" s="194">
        <v>0</v>
      </c>
      <c r="G10" s="194">
        <v>0</v>
      </c>
      <c r="H10" s="343">
        <v>0</v>
      </c>
      <c r="I10" s="346"/>
    </row>
    <row r="11" spans="1:9" ht="24">
      <c r="B11" s="352" t="s">
        <v>417</v>
      </c>
      <c r="C11" s="349">
        <v>1</v>
      </c>
      <c r="D11" s="194">
        <v>0</v>
      </c>
      <c r="E11" s="194">
        <v>1</v>
      </c>
      <c r="F11" s="194">
        <v>0</v>
      </c>
      <c r="G11" s="194">
        <v>0</v>
      </c>
      <c r="H11" s="343">
        <v>0</v>
      </c>
      <c r="I11" s="346"/>
    </row>
    <row r="12" spans="1:9" ht="36">
      <c r="B12" s="352" t="s">
        <v>186</v>
      </c>
      <c r="C12" s="349">
        <v>2</v>
      </c>
      <c r="D12" s="194">
        <v>0</v>
      </c>
      <c r="E12" s="194">
        <v>0</v>
      </c>
      <c r="F12" s="194">
        <v>1</v>
      </c>
      <c r="G12" s="194">
        <v>0</v>
      </c>
      <c r="H12" s="343">
        <v>1</v>
      </c>
      <c r="I12" s="346"/>
    </row>
    <row r="13" spans="1:9" ht="15" customHeight="1">
      <c r="B13" s="352" t="s">
        <v>187</v>
      </c>
      <c r="C13" s="349">
        <v>6</v>
      </c>
      <c r="D13" s="194">
        <v>0</v>
      </c>
      <c r="E13" s="194">
        <v>1</v>
      </c>
      <c r="F13" s="194">
        <v>1</v>
      </c>
      <c r="G13" s="194">
        <v>4</v>
      </c>
      <c r="H13" s="343">
        <v>0</v>
      </c>
      <c r="I13" s="346"/>
    </row>
    <row r="14" spans="1:9" ht="24">
      <c r="B14" s="352" t="s">
        <v>419</v>
      </c>
      <c r="C14" s="349">
        <v>1</v>
      </c>
      <c r="D14" s="194">
        <v>0</v>
      </c>
      <c r="E14" s="194">
        <v>0</v>
      </c>
      <c r="F14" s="194">
        <v>1</v>
      </c>
      <c r="G14" s="194">
        <v>0</v>
      </c>
      <c r="H14" s="343">
        <v>0</v>
      </c>
      <c r="I14" s="346"/>
    </row>
    <row r="15" spans="1:9" ht="24">
      <c r="B15" s="352" t="s">
        <v>188</v>
      </c>
      <c r="C15" s="349">
        <v>2</v>
      </c>
      <c r="D15" s="194">
        <v>0</v>
      </c>
      <c r="E15" s="194">
        <v>1</v>
      </c>
      <c r="F15" s="194">
        <v>0</v>
      </c>
      <c r="G15" s="194">
        <v>1</v>
      </c>
      <c r="H15" s="343">
        <v>0</v>
      </c>
      <c r="I15" s="346"/>
    </row>
    <row r="16" spans="1:9" ht="24">
      <c r="B16" s="352" t="s">
        <v>189</v>
      </c>
      <c r="C16" s="349">
        <v>2</v>
      </c>
      <c r="D16" s="194">
        <v>0</v>
      </c>
      <c r="E16" s="194">
        <v>2</v>
      </c>
      <c r="F16" s="194">
        <v>0</v>
      </c>
      <c r="G16" s="194">
        <v>0</v>
      </c>
      <c r="H16" s="343">
        <v>0</v>
      </c>
      <c r="I16" s="346"/>
    </row>
    <row r="17" spans="2:9">
      <c r="B17" s="352" t="s">
        <v>190</v>
      </c>
      <c r="C17" s="349">
        <v>23</v>
      </c>
      <c r="D17" s="194">
        <v>0</v>
      </c>
      <c r="E17" s="194">
        <v>23</v>
      </c>
      <c r="F17" s="194">
        <v>0</v>
      </c>
      <c r="G17" s="194">
        <v>0</v>
      </c>
      <c r="H17" s="343">
        <v>0</v>
      </c>
      <c r="I17" s="346"/>
    </row>
    <row r="18" spans="2:9" ht="12.75" customHeight="1">
      <c r="B18" s="352" t="s">
        <v>191</v>
      </c>
      <c r="C18" s="349">
        <v>98</v>
      </c>
      <c r="D18" s="194">
        <v>2</v>
      </c>
      <c r="E18" s="194">
        <v>93</v>
      </c>
      <c r="F18" s="194">
        <v>1</v>
      </c>
      <c r="G18" s="194">
        <v>0</v>
      </c>
      <c r="H18" s="343">
        <v>2</v>
      </c>
      <c r="I18" s="346"/>
    </row>
    <row r="19" spans="2:9">
      <c r="B19" s="352" t="s">
        <v>192</v>
      </c>
      <c r="C19" s="349">
        <v>83</v>
      </c>
      <c r="D19" s="194">
        <v>4</v>
      </c>
      <c r="E19" s="194">
        <v>63</v>
      </c>
      <c r="F19" s="194">
        <v>0</v>
      </c>
      <c r="G19" s="194">
        <v>0</v>
      </c>
      <c r="H19" s="343">
        <v>16</v>
      </c>
      <c r="I19" s="346"/>
    </row>
    <row r="20" spans="2:9">
      <c r="B20" s="352" t="s">
        <v>193</v>
      </c>
      <c r="C20" s="349">
        <v>16</v>
      </c>
      <c r="D20" s="194">
        <v>0</v>
      </c>
      <c r="E20" s="194">
        <v>16</v>
      </c>
      <c r="F20" s="194">
        <v>0</v>
      </c>
      <c r="G20" s="194">
        <v>0</v>
      </c>
      <c r="H20" s="343">
        <v>0</v>
      </c>
      <c r="I20" s="346"/>
    </row>
    <row r="21" spans="2:9">
      <c r="B21" s="352" t="s">
        <v>194</v>
      </c>
      <c r="C21" s="349">
        <v>112</v>
      </c>
      <c r="D21" s="194">
        <v>0</v>
      </c>
      <c r="E21" s="194">
        <v>112</v>
      </c>
      <c r="F21" s="194">
        <v>0</v>
      </c>
      <c r="G21" s="194">
        <v>0</v>
      </c>
      <c r="H21" s="343">
        <v>0</v>
      </c>
      <c r="I21" s="346"/>
    </row>
    <row r="22" spans="2:9" ht="24">
      <c r="B22" s="352" t="s">
        <v>196</v>
      </c>
      <c r="C22" s="349">
        <v>3</v>
      </c>
      <c r="D22" s="194">
        <v>0</v>
      </c>
      <c r="E22" s="194">
        <v>3</v>
      </c>
      <c r="F22" s="194">
        <v>0</v>
      </c>
      <c r="G22" s="194">
        <v>0</v>
      </c>
      <c r="H22" s="343">
        <v>0</v>
      </c>
      <c r="I22" s="346"/>
    </row>
    <row r="23" spans="2:9">
      <c r="B23" s="352" t="s">
        <v>197</v>
      </c>
      <c r="C23" s="349">
        <v>3</v>
      </c>
      <c r="D23" s="194">
        <v>0</v>
      </c>
      <c r="E23" s="194">
        <v>3</v>
      </c>
      <c r="F23" s="194">
        <v>0</v>
      </c>
      <c r="G23" s="194">
        <v>0</v>
      </c>
      <c r="H23" s="343">
        <v>0</v>
      </c>
      <c r="I23" s="346"/>
    </row>
    <row r="24" spans="2:9">
      <c r="B24" s="352" t="s">
        <v>244</v>
      </c>
      <c r="C24" s="349">
        <v>1</v>
      </c>
      <c r="D24" s="194">
        <v>0</v>
      </c>
      <c r="E24" s="194">
        <v>1</v>
      </c>
      <c r="F24" s="194">
        <v>0</v>
      </c>
      <c r="G24" s="194">
        <v>0</v>
      </c>
      <c r="H24" s="343">
        <v>0</v>
      </c>
      <c r="I24" s="346"/>
    </row>
    <row r="25" spans="2:9">
      <c r="B25" s="352" t="s">
        <v>199</v>
      </c>
      <c r="C25" s="349">
        <v>3</v>
      </c>
      <c r="D25" s="194">
        <v>1</v>
      </c>
      <c r="E25" s="194">
        <v>0</v>
      </c>
      <c r="F25" s="194">
        <v>0</v>
      </c>
      <c r="G25" s="194">
        <v>2</v>
      </c>
      <c r="H25" s="343">
        <v>0</v>
      </c>
      <c r="I25" s="346"/>
    </row>
    <row r="26" spans="2:9" ht="24">
      <c r="B26" s="352" t="s">
        <v>200</v>
      </c>
      <c r="C26" s="350">
        <v>1</v>
      </c>
      <c r="D26" s="16">
        <v>0</v>
      </c>
      <c r="E26" s="16">
        <v>1</v>
      </c>
      <c r="F26" s="16">
        <v>0</v>
      </c>
      <c r="G26" s="16">
        <v>0</v>
      </c>
      <c r="H26" s="16">
        <v>0</v>
      </c>
      <c r="I26" s="347"/>
    </row>
    <row r="27" spans="2:9">
      <c r="B27" s="353" t="s">
        <v>13</v>
      </c>
      <c r="C27" s="351">
        <v>376</v>
      </c>
      <c r="D27" s="226">
        <v>7</v>
      </c>
      <c r="E27" s="226">
        <v>334</v>
      </c>
      <c r="F27" s="226">
        <v>4</v>
      </c>
      <c r="G27" s="226">
        <v>8</v>
      </c>
      <c r="H27" s="344">
        <v>23</v>
      </c>
      <c r="I27" s="348"/>
    </row>
  </sheetData>
  <mergeCells count="1">
    <mergeCell ref="B2:H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opLeftCell="A6" workbookViewId="0">
      <selection activeCell="A15" sqref="A15:XFD52"/>
    </sheetView>
  </sheetViews>
  <sheetFormatPr baseColWidth="10" defaultRowHeight="15"/>
  <cols>
    <col min="3" max="3" width="35.7109375" customWidth="1"/>
  </cols>
  <sheetData>
    <row r="2" spans="2:5" ht="13.5" customHeight="1">
      <c r="B2" s="246"/>
      <c r="C2" s="195" t="s">
        <v>516</v>
      </c>
    </row>
    <row r="3" spans="2:5">
      <c r="C3" s="355" t="s">
        <v>319</v>
      </c>
      <c r="D3" s="50" t="s">
        <v>5</v>
      </c>
      <c r="E3" s="156" t="s">
        <v>274</v>
      </c>
    </row>
    <row r="4" spans="2:5">
      <c r="C4" s="356" t="s">
        <v>312</v>
      </c>
      <c r="D4" s="354">
        <v>81</v>
      </c>
      <c r="E4" s="197">
        <v>21.542553191489361</v>
      </c>
    </row>
    <row r="5" spans="2:5">
      <c r="C5" s="356" t="s">
        <v>313</v>
      </c>
      <c r="D5" s="354">
        <v>80</v>
      </c>
      <c r="E5" s="197">
        <v>21.276595744680851</v>
      </c>
    </row>
    <row r="6" spans="2:5">
      <c r="C6" s="356" t="s">
        <v>314</v>
      </c>
      <c r="D6" s="354">
        <v>65</v>
      </c>
      <c r="E6" s="197">
        <v>17.287234042553191</v>
      </c>
    </row>
    <row r="7" spans="2:5">
      <c r="C7" s="356" t="s">
        <v>315</v>
      </c>
      <c r="D7" s="354">
        <v>40</v>
      </c>
      <c r="E7" s="197">
        <v>10.638297872340425</v>
      </c>
    </row>
    <row r="8" spans="2:5">
      <c r="C8" s="356" t="s">
        <v>316</v>
      </c>
      <c r="D8" s="354">
        <v>14</v>
      </c>
      <c r="E8" s="197">
        <v>3.7234042553191489</v>
      </c>
    </row>
    <row r="9" spans="2:5">
      <c r="C9" s="356" t="s">
        <v>317</v>
      </c>
      <c r="D9" s="354">
        <v>44</v>
      </c>
      <c r="E9" s="197">
        <v>11.702127659574469</v>
      </c>
    </row>
    <row r="10" spans="2:5">
      <c r="C10" s="356" t="s">
        <v>318</v>
      </c>
      <c r="D10" s="354">
        <v>52</v>
      </c>
      <c r="E10" s="197">
        <v>13.829787234042554</v>
      </c>
    </row>
    <row r="11" spans="2:5">
      <c r="C11" s="198" t="s">
        <v>13</v>
      </c>
      <c r="D11" s="199">
        <v>376</v>
      </c>
      <c r="E11" s="200">
        <v>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B2" sqref="B2:H2"/>
    </sheetView>
  </sheetViews>
  <sheetFormatPr baseColWidth="10" defaultRowHeight="15"/>
  <cols>
    <col min="2" max="2" width="30.85546875" customWidth="1"/>
  </cols>
  <sheetData>
    <row r="2" spans="1:8">
      <c r="A2" s="246"/>
      <c r="B2" s="566" t="s">
        <v>525</v>
      </c>
      <c r="C2" s="566"/>
      <c r="D2" s="566"/>
      <c r="E2" s="566"/>
      <c r="F2" s="566"/>
      <c r="G2" s="566"/>
      <c r="H2" s="566"/>
    </row>
    <row r="3" spans="1:8" ht="36.75">
      <c r="B3" s="359" t="s">
        <v>319</v>
      </c>
      <c r="C3" s="201" t="s">
        <v>5</v>
      </c>
      <c r="D3" s="201" t="s">
        <v>174</v>
      </c>
      <c r="E3" s="201" t="s">
        <v>175</v>
      </c>
      <c r="F3" s="201" t="s">
        <v>176</v>
      </c>
      <c r="G3" s="201" t="s">
        <v>177</v>
      </c>
      <c r="H3" s="201" t="s">
        <v>252</v>
      </c>
    </row>
    <row r="4" spans="1:8" ht="15.75" customHeight="1">
      <c r="B4" s="360" t="s">
        <v>312</v>
      </c>
      <c r="C4" s="357">
        <v>81</v>
      </c>
      <c r="D4" s="203">
        <v>5</v>
      </c>
      <c r="E4" s="203">
        <v>63</v>
      </c>
      <c r="F4" s="203">
        <v>1</v>
      </c>
      <c r="G4" s="203">
        <v>1</v>
      </c>
      <c r="H4" s="203">
        <v>11</v>
      </c>
    </row>
    <row r="5" spans="1:8">
      <c r="B5" s="360" t="s">
        <v>313</v>
      </c>
      <c r="C5" s="357">
        <v>80</v>
      </c>
      <c r="D5" s="203">
        <v>0</v>
      </c>
      <c r="E5" s="203">
        <v>75</v>
      </c>
      <c r="F5" s="203">
        <v>0</v>
      </c>
      <c r="G5" s="203">
        <v>2</v>
      </c>
      <c r="H5" s="203">
        <v>3</v>
      </c>
    </row>
    <row r="6" spans="1:8">
      <c r="B6" s="360" t="s">
        <v>314</v>
      </c>
      <c r="C6" s="357">
        <v>65</v>
      </c>
      <c r="D6" s="203">
        <v>0</v>
      </c>
      <c r="E6" s="203">
        <v>60</v>
      </c>
      <c r="F6" s="203">
        <v>1</v>
      </c>
      <c r="G6" s="203">
        <v>0</v>
      </c>
      <c r="H6" s="203">
        <v>4</v>
      </c>
    </row>
    <row r="7" spans="1:8">
      <c r="B7" s="360" t="s">
        <v>315</v>
      </c>
      <c r="C7" s="357">
        <v>40</v>
      </c>
      <c r="D7" s="203">
        <v>0</v>
      </c>
      <c r="E7" s="203">
        <v>36</v>
      </c>
      <c r="F7" s="203">
        <v>1</v>
      </c>
      <c r="G7" s="203">
        <v>2</v>
      </c>
      <c r="H7" s="203">
        <v>1</v>
      </c>
    </row>
    <row r="8" spans="1:8">
      <c r="B8" s="360" t="s">
        <v>316</v>
      </c>
      <c r="C8" s="357">
        <v>14</v>
      </c>
      <c r="D8" s="203">
        <v>0</v>
      </c>
      <c r="E8" s="203">
        <v>13</v>
      </c>
      <c r="F8" s="203">
        <v>0</v>
      </c>
      <c r="G8" s="203">
        <v>0</v>
      </c>
      <c r="H8" s="203">
        <v>1</v>
      </c>
    </row>
    <row r="9" spans="1:8">
      <c r="B9" s="360" t="s">
        <v>317</v>
      </c>
      <c r="C9" s="357">
        <v>44</v>
      </c>
      <c r="D9" s="203">
        <v>0</v>
      </c>
      <c r="E9" s="203">
        <v>42</v>
      </c>
      <c r="F9" s="203">
        <v>1</v>
      </c>
      <c r="G9" s="203">
        <v>1</v>
      </c>
      <c r="H9" s="203">
        <v>0</v>
      </c>
    </row>
    <row r="10" spans="1:8">
      <c r="B10" s="202" t="s">
        <v>318</v>
      </c>
      <c r="C10" s="357">
        <v>52</v>
      </c>
      <c r="D10" s="203">
        <v>2</v>
      </c>
      <c r="E10" s="203">
        <v>45</v>
      </c>
      <c r="F10" s="203">
        <v>0</v>
      </c>
      <c r="G10" s="203">
        <v>2</v>
      </c>
      <c r="H10" s="203">
        <v>3</v>
      </c>
    </row>
    <row r="11" spans="1:8">
      <c r="B11" s="204" t="s">
        <v>13</v>
      </c>
      <c r="C11" s="358">
        <v>376</v>
      </c>
      <c r="D11" s="205">
        <v>7</v>
      </c>
      <c r="E11" s="205">
        <v>334</v>
      </c>
      <c r="F11" s="205">
        <v>4</v>
      </c>
      <c r="G11" s="205">
        <v>8</v>
      </c>
      <c r="H11" s="205">
        <v>23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workbookViewId="0">
      <selection activeCell="B2" sqref="B2:J2"/>
    </sheetView>
  </sheetViews>
  <sheetFormatPr baseColWidth="10" defaultRowHeight="15"/>
  <cols>
    <col min="2" max="2" width="31.85546875" customWidth="1"/>
    <col min="3" max="3" width="11.140625" customWidth="1"/>
  </cols>
  <sheetData>
    <row r="2" spans="1:11">
      <c r="A2" s="246"/>
      <c r="B2" s="567" t="s">
        <v>469</v>
      </c>
      <c r="C2" s="568"/>
      <c r="D2" s="568"/>
      <c r="E2" s="568"/>
      <c r="F2" s="568"/>
      <c r="G2" s="568"/>
      <c r="H2" s="568"/>
      <c r="I2" s="568"/>
      <c r="J2" s="569"/>
      <c r="K2" s="369"/>
    </row>
    <row r="3" spans="1:11" ht="24.75">
      <c r="B3" s="365"/>
      <c r="C3" s="366" t="s">
        <v>5</v>
      </c>
      <c r="D3" s="367" t="s">
        <v>312</v>
      </c>
      <c r="E3" s="367" t="s">
        <v>313</v>
      </c>
      <c r="F3" s="367" t="s">
        <v>314</v>
      </c>
      <c r="G3" s="367" t="s">
        <v>315</v>
      </c>
      <c r="H3" s="367" t="s">
        <v>316</v>
      </c>
      <c r="I3" s="367" t="s">
        <v>317</v>
      </c>
      <c r="J3" s="367" t="s">
        <v>318</v>
      </c>
      <c r="K3" s="361"/>
    </row>
    <row r="4" spans="1:11" ht="48">
      <c r="B4" s="368" t="s">
        <v>420</v>
      </c>
      <c r="C4" s="363">
        <v>2</v>
      </c>
      <c r="D4" s="362">
        <v>0</v>
      </c>
      <c r="E4" s="362">
        <v>0</v>
      </c>
      <c r="F4" s="362">
        <v>0</v>
      </c>
      <c r="G4" s="362">
        <v>1</v>
      </c>
      <c r="H4" s="362">
        <v>0</v>
      </c>
      <c r="I4" s="362">
        <v>1</v>
      </c>
      <c r="J4" s="362">
        <v>0</v>
      </c>
      <c r="K4" s="361"/>
    </row>
    <row r="5" spans="1:11">
      <c r="B5" s="368" t="s">
        <v>201</v>
      </c>
      <c r="C5" s="363">
        <v>1</v>
      </c>
      <c r="D5" s="362">
        <v>1</v>
      </c>
      <c r="E5" s="362">
        <v>0</v>
      </c>
      <c r="F5" s="362">
        <v>0</v>
      </c>
      <c r="G5" s="362">
        <v>0</v>
      </c>
      <c r="H5" s="362">
        <v>0</v>
      </c>
      <c r="I5" s="362">
        <v>0</v>
      </c>
      <c r="J5" s="362">
        <v>0</v>
      </c>
      <c r="K5" s="361"/>
    </row>
    <row r="6" spans="1:11" ht="24">
      <c r="B6" s="368" t="s">
        <v>202</v>
      </c>
      <c r="C6" s="363">
        <v>1</v>
      </c>
      <c r="D6" s="362">
        <v>0</v>
      </c>
      <c r="E6" s="362">
        <v>0</v>
      </c>
      <c r="F6" s="362">
        <v>1</v>
      </c>
      <c r="G6" s="362">
        <v>0</v>
      </c>
      <c r="H6" s="362">
        <v>0</v>
      </c>
      <c r="I6" s="362">
        <v>0</v>
      </c>
      <c r="J6" s="362">
        <v>0</v>
      </c>
      <c r="K6" s="361"/>
    </row>
    <row r="7" spans="1:11" ht="24">
      <c r="B7" s="368" t="s">
        <v>203</v>
      </c>
      <c r="C7" s="363">
        <v>134</v>
      </c>
      <c r="D7" s="362">
        <v>18</v>
      </c>
      <c r="E7" s="362">
        <v>30</v>
      </c>
      <c r="F7" s="362">
        <v>32</v>
      </c>
      <c r="G7" s="362">
        <v>15</v>
      </c>
      <c r="H7" s="362">
        <v>5</v>
      </c>
      <c r="I7" s="362">
        <v>16</v>
      </c>
      <c r="J7" s="362">
        <v>18</v>
      </c>
      <c r="K7" s="361"/>
    </row>
    <row r="8" spans="1:11">
      <c r="B8" s="368" t="s">
        <v>204</v>
      </c>
      <c r="C8" s="363">
        <v>1</v>
      </c>
      <c r="D8" s="362">
        <v>0</v>
      </c>
      <c r="E8" s="362">
        <v>0</v>
      </c>
      <c r="F8" s="362">
        <v>1</v>
      </c>
      <c r="G8" s="362">
        <v>0</v>
      </c>
      <c r="H8" s="362">
        <v>0</v>
      </c>
      <c r="I8" s="362">
        <v>0</v>
      </c>
      <c r="J8" s="362">
        <v>0</v>
      </c>
      <c r="K8" s="361"/>
    </row>
    <row r="9" spans="1:11" ht="24">
      <c r="B9" s="368" t="s">
        <v>423</v>
      </c>
      <c r="C9" s="363">
        <v>1</v>
      </c>
      <c r="D9" s="362">
        <v>0</v>
      </c>
      <c r="E9" s="362">
        <v>0</v>
      </c>
      <c r="F9" s="362">
        <v>0</v>
      </c>
      <c r="G9" s="362">
        <v>0</v>
      </c>
      <c r="H9" s="362">
        <v>0</v>
      </c>
      <c r="I9" s="362">
        <v>0</v>
      </c>
      <c r="J9" s="362">
        <v>1</v>
      </c>
      <c r="K9" s="361"/>
    </row>
    <row r="10" spans="1:11" ht="24">
      <c r="B10" s="368" t="s">
        <v>424</v>
      </c>
      <c r="C10" s="363">
        <v>1</v>
      </c>
      <c r="D10" s="362">
        <v>0</v>
      </c>
      <c r="E10" s="362">
        <v>0</v>
      </c>
      <c r="F10" s="362">
        <v>1</v>
      </c>
      <c r="G10" s="362">
        <v>0</v>
      </c>
      <c r="H10" s="362">
        <v>0</v>
      </c>
      <c r="I10" s="362">
        <v>0</v>
      </c>
      <c r="J10" s="362">
        <v>0</v>
      </c>
      <c r="K10" s="361"/>
    </row>
    <row r="11" spans="1:11" ht="24">
      <c r="B11" s="368" t="s">
        <v>207</v>
      </c>
      <c r="C11" s="363">
        <v>1</v>
      </c>
      <c r="D11" s="362">
        <v>0</v>
      </c>
      <c r="E11" s="362">
        <v>0</v>
      </c>
      <c r="F11" s="362">
        <v>0</v>
      </c>
      <c r="G11" s="362">
        <v>0</v>
      </c>
      <c r="H11" s="362">
        <v>1</v>
      </c>
      <c r="I11" s="362">
        <v>0</v>
      </c>
      <c r="J11" s="362">
        <v>0</v>
      </c>
      <c r="K11" s="361"/>
    </row>
    <row r="12" spans="1:11" ht="24">
      <c r="B12" s="368" t="s">
        <v>208</v>
      </c>
      <c r="C12" s="363">
        <v>6</v>
      </c>
      <c r="D12" s="362">
        <v>0</v>
      </c>
      <c r="E12" s="362">
        <v>2</v>
      </c>
      <c r="F12" s="362">
        <v>1</v>
      </c>
      <c r="G12" s="362">
        <v>2</v>
      </c>
      <c r="H12" s="362">
        <v>0</v>
      </c>
      <c r="I12" s="362">
        <v>1</v>
      </c>
      <c r="J12" s="362">
        <v>0</v>
      </c>
      <c r="K12" s="361"/>
    </row>
    <row r="13" spans="1:11" ht="24">
      <c r="B13" s="368" t="s">
        <v>429</v>
      </c>
      <c r="C13" s="363">
        <v>1</v>
      </c>
      <c r="D13" s="362">
        <v>0</v>
      </c>
      <c r="E13" s="362">
        <v>0</v>
      </c>
      <c r="F13" s="362">
        <v>0</v>
      </c>
      <c r="G13" s="362">
        <v>0</v>
      </c>
      <c r="H13" s="362">
        <v>0</v>
      </c>
      <c r="I13" s="362">
        <v>0</v>
      </c>
      <c r="J13" s="362">
        <v>1</v>
      </c>
      <c r="K13" s="361"/>
    </row>
    <row r="14" spans="1:11">
      <c r="B14" s="368" t="s">
        <v>430</v>
      </c>
      <c r="C14" s="363">
        <v>1</v>
      </c>
      <c r="D14" s="362">
        <v>0</v>
      </c>
      <c r="E14" s="362">
        <v>0</v>
      </c>
      <c r="F14" s="362">
        <v>0</v>
      </c>
      <c r="G14" s="362">
        <v>1</v>
      </c>
      <c r="H14" s="362">
        <v>0</v>
      </c>
      <c r="I14" s="362">
        <v>0</v>
      </c>
      <c r="J14" s="362">
        <v>0</v>
      </c>
      <c r="K14" s="361"/>
    </row>
    <row r="15" spans="1:11" ht="24">
      <c r="B15" s="368" t="s">
        <v>209</v>
      </c>
      <c r="C15" s="363">
        <v>1</v>
      </c>
      <c r="D15" s="362">
        <v>0</v>
      </c>
      <c r="E15" s="362">
        <v>0</v>
      </c>
      <c r="F15" s="362">
        <v>0</v>
      </c>
      <c r="G15" s="362">
        <v>1</v>
      </c>
      <c r="H15" s="362">
        <v>0</v>
      </c>
      <c r="I15" s="362">
        <v>0</v>
      </c>
      <c r="J15" s="362">
        <v>0</v>
      </c>
      <c r="K15" s="361"/>
    </row>
    <row r="16" spans="1:11">
      <c r="B16" s="368" t="s">
        <v>210</v>
      </c>
      <c r="C16" s="363">
        <v>4</v>
      </c>
      <c r="D16" s="362">
        <v>0</v>
      </c>
      <c r="E16" s="362">
        <v>1</v>
      </c>
      <c r="F16" s="362">
        <v>0</v>
      </c>
      <c r="G16" s="362">
        <v>1</v>
      </c>
      <c r="H16" s="362">
        <v>0</v>
      </c>
      <c r="I16" s="362">
        <v>1</v>
      </c>
      <c r="J16" s="362">
        <v>1</v>
      </c>
      <c r="K16" s="361"/>
    </row>
    <row r="17" spans="2:11" ht="36">
      <c r="B17" s="368" t="s">
        <v>431</v>
      </c>
      <c r="C17" s="363">
        <v>1</v>
      </c>
      <c r="D17" s="362">
        <v>0</v>
      </c>
      <c r="E17" s="362">
        <v>0</v>
      </c>
      <c r="F17" s="362">
        <v>0</v>
      </c>
      <c r="G17" s="362">
        <v>0</v>
      </c>
      <c r="H17" s="362">
        <v>0</v>
      </c>
      <c r="I17" s="362">
        <v>0</v>
      </c>
      <c r="J17" s="362">
        <v>1</v>
      </c>
      <c r="K17" s="361"/>
    </row>
    <row r="18" spans="2:11">
      <c r="B18" s="368" t="s">
        <v>433</v>
      </c>
      <c r="C18" s="363">
        <v>1</v>
      </c>
      <c r="D18" s="362">
        <v>0</v>
      </c>
      <c r="E18" s="362">
        <v>0</v>
      </c>
      <c r="F18" s="362">
        <v>1</v>
      </c>
      <c r="G18" s="362">
        <v>0</v>
      </c>
      <c r="H18" s="362">
        <v>0</v>
      </c>
      <c r="I18" s="362">
        <v>0</v>
      </c>
      <c r="J18" s="362">
        <v>0</v>
      </c>
      <c r="K18" s="361"/>
    </row>
    <row r="19" spans="2:11" ht="24">
      <c r="B19" s="368" t="s">
        <v>211</v>
      </c>
      <c r="C19" s="363">
        <v>2</v>
      </c>
      <c r="D19" s="362">
        <v>2</v>
      </c>
      <c r="E19" s="362">
        <v>0</v>
      </c>
      <c r="F19" s="362">
        <v>0</v>
      </c>
      <c r="G19" s="362">
        <v>0</v>
      </c>
      <c r="H19" s="362">
        <v>0</v>
      </c>
      <c r="I19" s="362">
        <v>0</v>
      </c>
      <c r="J19" s="362">
        <v>0</v>
      </c>
      <c r="K19" s="361"/>
    </row>
    <row r="20" spans="2:11" ht="24">
      <c r="B20" s="368" t="s">
        <v>435</v>
      </c>
      <c r="C20" s="363">
        <v>1</v>
      </c>
      <c r="D20" s="362">
        <v>0</v>
      </c>
      <c r="E20" s="362">
        <v>0</v>
      </c>
      <c r="F20" s="362">
        <v>1</v>
      </c>
      <c r="G20" s="362">
        <v>0</v>
      </c>
      <c r="H20" s="362">
        <v>0</v>
      </c>
      <c r="I20" s="362">
        <v>0</v>
      </c>
      <c r="J20" s="362">
        <v>0</v>
      </c>
      <c r="K20" s="361"/>
    </row>
    <row r="21" spans="2:11" ht="36">
      <c r="B21" s="368" t="s">
        <v>212</v>
      </c>
      <c r="C21" s="363">
        <v>7</v>
      </c>
      <c r="D21" s="362">
        <v>5</v>
      </c>
      <c r="E21" s="362">
        <v>1</v>
      </c>
      <c r="F21" s="362">
        <v>0</v>
      </c>
      <c r="G21" s="362">
        <v>0</v>
      </c>
      <c r="H21" s="362">
        <v>0</v>
      </c>
      <c r="I21" s="362">
        <v>0</v>
      </c>
      <c r="J21" s="362">
        <v>1</v>
      </c>
      <c r="K21" s="361"/>
    </row>
    <row r="22" spans="2:11" ht="36">
      <c r="B22" s="368" t="s">
        <v>213</v>
      </c>
      <c r="C22" s="363">
        <v>2</v>
      </c>
      <c r="D22" s="362">
        <v>1</v>
      </c>
      <c r="E22" s="362">
        <v>1</v>
      </c>
      <c r="F22" s="362">
        <v>0</v>
      </c>
      <c r="G22" s="362">
        <v>0</v>
      </c>
      <c r="H22" s="362">
        <v>0</v>
      </c>
      <c r="I22" s="362">
        <v>0</v>
      </c>
      <c r="J22" s="362">
        <v>0</v>
      </c>
      <c r="K22" s="361"/>
    </row>
    <row r="23" spans="2:11" ht="36">
      <c r="B23" s="368" t="s">
        <v>214</v>
      </c>
      <c r="C23" s="363">
        <v>1</v>
      </c>
      <c r="D23" s="362">
        <v>0</v>
      </c>
      <c r="E23" s="362">
        <v>0</v>
      </c>
      <c r="F23" s="362">
        <v>0</v>
      </c>
      <c r="G23" s="362">
        <v>0</v>
      </c>
      <c r="H23" s="362">
        <v>0</v>
      </c>
      <c r="I23" s="362">
        <v>0</v>
      </c>
      <c r="J23" s="362">
        <v>1</v>
      </c>
      <c r="K23" s="361"/>
    </row>
    <row r="24" spans="2:11" ht="36">
      <c r="B24" s="368" t="s">
        <v>215</v>
      </c>
      <c r="C24" s="363">
        <v>2</v>
      </c>
      <c r="D24" s="362">
        <v>1</v>
      </c>
      <c r="E24" s="362">
        <v>0</v>
      </c>
      <c r="F24" s="362">
        <v>0</v>
      </c>
      <c r="G24" s="362">
        <v>0</v>
      </c>
      <c r="H24" s="362">
        <v>0</v>
      </c>
      <c r="I24" s="362">
        <v>0</v>
      </c>
      <c r="J24" s="362">
        <v>1</v>
      </c>
      <c r="K24" s="361"/>
    </row>
    <row r="25" spans="2:11" ht="36">
      <c r="B25" s="368" t="s">
        <v>216</v>
      </c>
      <c r="C25" s="363">
        <v>4</v>
      </c>
      <c r="D25" s="362">
        <v>4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0</v>
      </c>
      <c r="K25" s="361"/>
    </row>
    <row r="26" spans="2:11" ht="48">
      <c r="B26" s="368" t="s">
        <v>439</v>
      </c>
      <c r="C26" s="363">
        <v>1</v>
      </c>
      <c r="D26" s="362">
        <v>1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0</v>
      </c>
      <c r="K26" s="361"/>
    </row>
    <row r="27" spans="2:11" ht="36">
      <c r="B27" s="368" t="s">
        <v>217</v>
      </c>
      <c r="C27" s="363">
        <v>1</v>
      </c>
      <c r="D27" s="362">
        <v>0</v>
      </c>
      <c r="E27" s="362">
        <v>1</v>
      </c>
      <c r="F27" s="362">
        <v>0</v>
      </c>
      <c r="G27" s="362">
        <v>0</v>
      </c>
      <c r="H27" s="362">
        <v>0</v>
      </c>
      <c r="I27" s="362">
        <v>0</v>
      </c>
      <c r="J27" s="362">
        <v>0</v>
      </c>
      <c r="K27" s="361"/>
    </row>
    <row r="28" spans="2:11" ht="24">
      <c r="B28" s="368" t="s">
        <v>218</v>
      </c>
      <c r="C28" s="363">
        <v>4</v>
      </c>
      <c r="D28" s="362">
        <v>0</v>
      </c>
      <c r="E28" s="362">
        <v>0</v>
      </c>
      <c r="F28" s="362">
        <v>2</v>
      </c>
      <c r="G28" s="362">
        <v>0</v>
      </c>
      <c r="H28" s="362">
        <v>1</v>
      </c>
      <c r="I28" s="362">
        <v>0</v>
      </c>
      <c r="J28" s="362">
        <v>1</v>
      </c>
      <c r="K28" s="361"/>
    </row>
    <row r="29" spans="2:11">
      <c r="B29" s="368" t="s">
        <v>442</v>
      </c>
      <c r="C29" s="363">
        <v>2</v>
      </c>
      <c r="D29" s="362">
        <v>1</v>
      </c>
      <c r="E29" s="362">
        <v>1</v>
      </c>
      <c r="F29" s="362">
        <v>0</v>
      </c>
      <c r="G29" s="362">
        <v>0</v>
      </c>
      <c r="H29" s="362">
        <v>0</v>
      </c>
      <c r="I29" s="362">
        <v>0</v>
      </c>
      <c r="J29" s="362">
        <v>0</v>
      </c>
      <c r="K29" s="361"/>
    </row>
    <row r="30" spans="2:11" ht="24">
      <c r="B30" s="368" t="s">
        <v>444</v>
      </c>
      <c r="C30" s="363">
        <v>1</v>
      </c>
      <c r="D30" s="362">
        <v>0</v>
      </c>
      <c r="E30" s="362">
        <v>1</v>
      </c>
      <c r="F30" s="362">
        <v>0</v>
      </c>
      <c r="G30" s="362">
        <v>0</v>
      </c>
      <c r="H30" s="362">
        <v>0</v>
      </c>
      <c r="I30" s="362">
        <v>0</v>
      </c>
      <c r="J30" s="362">
        <v>0</v>
      </c>
      <c r="K30" s="361"/>
    </row>
    <row r="31" spans="2:11">
      <c r="B31" s="368" t="s">
        <v>219</v>
      </c>
      <c r="C31" s="363">
        <v>7</v>
      </c>
      <c r="D31" s="362">
        <v>3</v>
      </c>
      <c r="E31" s="362">
        <v>3</v>
      </c>
      <c r="F31" s="362">
        <v>0</v>
      </c>
      <c r="G31" s="362">
        <v>0</v>
      </c>
      <c r="H31" s="362">
        <v>0</v>
      </c>
      <c r="I31" s="362">
        <v>0</v>
      </c>
      <c r="J31" s="362">
        <v>1</v>
      </c>
      <c r="K31" s="361"/>
    </row>
    <row r="32" spans="2:11" ht="24">
      <c r="B32" s="368" t="s">
        <v>446</v>
      </c>
      <c r="C32" s="363">
        <v>1</v>
      </c>
      <c r="D32" s="362">
        <v>0</v>
      </c>
      <c r="E32" s="362">
        <v>0</v>
      </c>
      <c r="F32" s="362">
        <v>0</v>
      </c>
      <c r="G32" s="362">
        <v>0</v>
      </c>
      <c r="H32" s="362">
        <v>0</v>
      </c>
      <c r="I32" s="362">
        <v>0</v>
      </c>
      <c r="J32" s="362">
        <v>1</v>
      </c>
      <c r="K32" s="361"/>
    </row>
    <row r="33" spans="2:11" ht="24">
      <c r="B33" s="368" t="s">
        <v>447</v>
      </c>
      <c r="C33" s="363">
        <v>1</v>
      </c>
      <c r="D33" s="362">
        <v>0</v>
      </c>
      <c r="E33" s="362">
        <v>0</v>
      </c>
      <c r="F33" s="362">
        <v>1</v>
      </c>
      <c r="G33" s="362">
        <v>0</v>
      </c>
      <c r="H33" s="362">
        <v>0</v>
      </c>
      <c r="I33" s="362">
        <v>0</v>
      </c>
      <c r="J33" s="362">
        <v>0</v>
      </c>
      <c r="K33" s="361"/>
    </row>
    <row r="34" spans="2:11">
      <c r="B34" s="368" t="s">
        <v>220</v>
      </c>
      <c r="C34" s="363">
        <v>17</v>
      </c>
      <c r="D34" s="362">
        <v>3</v>
      </c>
      <c r="E34" s="362">
        <v>6</v>
      </c>
      <c r="F34" s="362">
        <v>3</v>
      </c>
      <c r="G34" s="362">
        <v>3</v>
      </c>
      <c r="H34" s="362">
        <v>1</v>
      </c>
      <c r="I34" s="362">
        <v>0</v>
      </c>
      <c r="J34" s="362">
        <v>1</v>
      </c>
      <c r="K34" s="361"/>
    </row>
    <row r="35" spans="2:11" ht="24">
      <c r="B35" s="368" t="s">
        <v>221</v>
      </c>
      <c r="C35" s="363">
        <v>39</v>
      </c>
      <c r="D35" s="362">
        <v>12</v>
      </c>
      <c r="E35" s="362">
        <v>7</v>
      </c>
      <c r="F35" s="362">
        <v>9</v>
      </c>
      <c r="G35" s="362">
        <v>5</v>
      </c>
      <c r="H35" s="362">
        <v>1</v>
      </c>
      <c r="I35" s="362">
        <v>4</v>
      </c>
      <c r="J35" s="362">
        <v>1</v>
      </c>
      <c r="K35" s="361"/>
    </row>
    <row r="36" spans="2:11" ht="36">
      <c r="B36" s="368" t="s">
        <v>224</v>
      </c>
      <c r="C36" s="363">
        <v>7</v>
      </c>
      <c r="D36" s="362">
        <v>2</v>
      </c>
      <c r="E36" s="362">
        <v>4</v>
      </c>
      <c r="F36" s="362">
        <v>0</v>
      </c>
      <c r="G36" s="362">
        <v>0</v>
      </c>
      <c r="H36" s="362">
        <v>0</v>
      </c>
      <c r="I36" s="362">
        <v>1</v>
      </c>
      <c r="J36" s="362">
        <v>0</v>
      </c>
      <c r="K36" s="361"/>
    </row>
    <row r="37" spans="2:11">
      <c r="B37" s="368" t="s">
        <v>225</v>
      </c>
      <c r="C37" s="363">
        <v>2</v>
      </c>
      <c r="D37" s="362">
        <v>1</v>
      </c>
      <c r="E37" s="362">
        <v>1</v>
      </c>
      <c r="F37" s="362">
        <v>0</v>
      </c>
      <c r="G37" s="362">
        <v>0</v>
      </c>
      <c r="H37" s="362">
        <v>0</v>
      </c>
      <c r="I37" s="362">
        <v>0</v>
      </c>
      <c r="J37" s="362">
        <v>0</v>
      </c>
      <c r="K37" s="361"/>
    </row>
    <row r="38" spans="2:11">
      <c r="B38" s="368" t="s">
        <v>226</v>
      </c>
      <c r="C38" s="363">
        <v>4</v>
      </c>
      <c r="D38" s="362">
        <v>0</v>
      </c>
      <c r="E38" s="362">
        <v>0</v>
      </c>
      <c r="F38" s="362">
        <v>2</v>
      </c>
      <c r="G38" s="362">
        <v>0</v>
      </c>
      <c r="H38" s="362">
        <v>0</v>
      </c>
      <c r="I38" s="362">
        <v>1</v>
      </c>
      <c r="J38" s="362">
        <v>1</v>
      </c>
      <c r="K38" s="361"/>
    </row>
    <row r="39" spans="2:11" ht="24">
      <c r="B39" s="368" t="s">
        <v>448</v>
      </c>
      <c r="C39" s="363">
        <v>2</v>
      </c>
      <c r="D39" s="362">
        <v>1</v>
      </c>
      <c r="E39" s="362">
        <v>1</v>
      </c>
      <c r="F39" s="362">
        <v>0</v>
      </c>
      <c r="G39" s="362">
        <v>0</v>
      </c>
      <c r="H39" s="362">
        <v>0</v>
      </c>
      <c r="I39" s="362">
        <v>0</v>
      </c>
      <c r="J39" s="362">
        <v>0</v>
      </c>
      <c r="K39" s="361"/>
    </row>
    <row r="40" spans="2:11" ht="24">
      <c r="B40" s="368" t="s">
        <v>227</v>
      </c>
      <c r="C40" s="363">
        <v>7</v>
      </c>
      <c r="D40" s="362">
        <v>3</v>
      </c>
      <c r="E40" s="362">
        <v>2</v>
      </c>
      <c r="F40" s="362">
        <v>0</v>
      </c>
      <c r="G40" s="362">
        <v>0</v>
      </c>
      <c r="H40" s="362">
        <v>0</v>
      </c>
      <c r="I40" s="362">
        <v>1</v>
      </c>
      <c r="J40" s="362">
        <v>1</v>
      </c>
      <c r="K40" s="361"/>
    </row>
    <row r="41" spans="2:11">
      <c r="B41" s="368" t="s">
        <v>449</v>
      </c>
      <c r="C41" s="363">
        <v>1</v>
      </c>
      <c r="D41" s="362">
        <v>1</v>
      </c>
      <c r="E41" s="362">
        <v>0</v>
      </c>
      <c r="F41" s="362">
        <v>0</v>
      </c>
      <c r="G41" s="362">
        <v>0</v>
      </c>
      <c r="H41" s="362">
        <v>0</v>
      </c>
      <c r="I41" s="362">
        <v>0</v>
      </c>
      <c r="J41" s="362">
        <v>0</v>
      </c>
      <c r="K41" s="361"/>
    </row>
    <row r="42" spans="2:11" ht="24">
      <c r="B42" s="368" t="s">
        <v>228</v>
      </c>
      <c r="C42" s="363">
        <v>8</v>
      </c>
      <c r="D42" s="362">
        <v>1</v>
      </c>
      <c r="E42" s="362">
        <v>0</v>
      </c>
      <c r="F42" s="362">
        <v>0</v>
      </c>
      <c r="G42" s="362">
        <v>0</v>
      </c>
      <c r="H42" s="362">
        <v>2</v>
      </c>
      <c r="I42" s="362">
        <v>3</v>
      </c>
      <c r="J42" s="362">
        <v>2</v>
      </c>
      <c r="K42" s="361"/>
    </row>
    <row r="43" spans="2:11">
      <c r="B43" s="368" t="s">
        <v>451</v>
      </c>
      <c r="C43" s="363">
        <v>2</v>
      </c>
      <c r="D43" s="362">
        <v>0</v>
      </c>
      <c r="E43" s="362">
        <v>1</v>
      </c>
      <c r="F43" s="362">
        <v>0</v>
      </c>
      <c r="G43" s="362">
        <v>0</v>
      </c>
      <c r="H43" s="362">
        <v>0</v>
      </c>
      <c r="I43" s="362">
        <v>0</v>
      </c>
      <c r="J43" s="362">
        <v>1</v>
      </c>
      <c r="K43" s="361"/>
    </row>
    <row r="44" spans="2:11" ht="24">
      <c r="B44" s="368" t="s">
        <v>229</v>
      </c>
      <c r="C44" s="363">
        <v>4</v>
      </c>
      <c r="D44" s="362">
        <v>0</v>
      </c>
      <c r="E44" s="362">
        <v>0</v>
      </c>
      <c r="F44" s="362">
        <v>1</v>
      </c>
      <c r="G44" s="362">
        <v>0</v>
      </c>
      <c r="H44" s="362">
        <v>0</v>
      </c>
      <c r="I44" s="362">
        <v>1</v>
      </c>
      <c r="J44" s="362">
        <v>2</v>
      </c>
      <c r="K44" s="361"/>
    </row>
    <row r="45" spans="2:11" ht="24">
      <c r="B45" s="368" t="s">
        <v>230</v>
      </c>
      <c r="C45" s="363">
        <v>3</v>
      </c>
      <c r="D45" s="362">
        <v>1</v>
      </c>
      <c r="E45" s="362">
        <v>0</v>
      </c>
      <c r="F45" s="362">
        <v>0</v>
      </c>
      <c r="G45" s="362">
        <v>0</v>
      </c>
      <c r="H45" s="362">
        <v>0</v>
      </c>
      <c r="I45" s="362">
        <v>2</v>
      </c>
      <c r="J45" s="362">
        <v>0</v>
      </c>
      <c r="K45" s="361"/>
    </row>
    <row r="46" spans="2:11">
      <c r="B46" s="368" t="s">
        <v>452</v>
      </c>
      <c r="C46" s="363">
        <v>1</v>
      </c>
      <c r="D46" s="362">
        <v>0</v>
      </c>
      <c r="E46" s="362">
        <v>0</v>
      </c>
      <c r="F46" s="362">
        <v>0</v>
      </c>
      <c r="G46" s="362">
        <v>0</v>
      </c>
      <c r="H46" s="362">
        <v>0</v>
      </c>
      <c r="I46" s="362">
        <v>1</v>
      </c>
      <c r="J46" s="362">
        <v>0</v>
      </c>
      <c r="K46" s="361"/>
    </row>
    <row r="47" spans="2:11">
      <c r="B47" s="368" t="s">
        <v>231</v>
      </c>
      <c r="C47" s="363">
        <v>36</v>
      </c>
      <c r="D47" s="362">
        <v>6</v>
      </c>
      <c r="E47" s="362">
        <v>7</v>
      </c>
      <c r="F47" s="362">
        <v>6</v>
      </c>
      <c r="G47" s="362">
        <v>2</v>
      </c>
      <c r="H47" s="362">
        <v>3</v>
      </c>
      <c r="I47" s="362">
        <v>7</v>
      </c>
      <c r="J47" s="362">
        <v>5</v>
      </c>
      <c r="K47" s="361"/>
    </row>
    <row r="48" spans="2:11">
      <c r="B48" s="368" t="s">
        <v>232</v>
      </c>
      <c r="C48" s="363">
        <v>38</v>
      </c>
      <c r="D48" s="362">
        <v>8</v>
      </c>
      <c r="E48" s="362">
        <v>10</v>
      </c>
      <c r="F48" s="362">
        <v>3</v>
      </c>
      <c r="G48" s="362">
        <v>7</v>
      </c>
      <c r="H48" s="362">
        <v>0</v>
      </c>
      <c r="I48" s="362">
        <v>4</v>
      </c>
      <c r="J48" s="362">
        <v>6</v>
      </c>
      <c r="K48" s="361"/>
    </row>
    <row r="49" spans="2:11" ht="24">
      <c r="B49" s="368" t="s">
        <v>233</v>
      </c>
      <c r="C49" s="363">
        <v>1</v>
      </c>
      <c r="D49" s="362">
        <v>1</v>
      </c>
      <c r="E49" s="362">
        <v>0</v>
      </c>
      <c r="F49" s="362">
        <v>0</v>
      </c>
      <c r="G49" s="362">
        <v>0</v>
      </c>
      <c r="H49" s="362">
        <v>0</v>
      </c>
      <c r="I49" s="362">
        <v>0</v>
      </c>
      <c r="J49" s="362">
        <v>0</v>
      </c>
      <c r="K49" s="361"/>
    </row>
    <row r="50" spans="2:11">
      <c r="B50" s="368" t="s">
        <v>454</v>
      </c>
      <c r="C50" s="363">
        <v>1</v>
      </c>
      <c r="D50" s="362">
        <v>0</v>
      </c>
      <c r="E50" s="362">
        <v>0</v>
      </c>
      <c r="F50" s="362">
        <v>0</v>
      </c>
      <c r="G50" s="362">
        <v>0</v>
      </c>
      <c r="H50" s="362">
        <v>0</v>
      </c>
      <c r="I50" s="362">
        <v>0</v>
      </c>
      <c r="J50" s="362">
        <v>1</v>
      </c>
      <c r="K50" s="361"/>
    </row>
    <row r="51" spans="2:11">
      <c r="B51" s="368" t="s">
        <v>235</v>
      </c>
      <c r="C51" s="363">
        <v>1</v>
      </c>
      <c r="D51" s="362">
        <v>0</v>
      </c>
      <c r="E51" s="362">
        <v>0</v>
      </c>
      <c r="F51" s="362">
        <v>0</v>
      </c>
      <c r="G51" s="362">
        <v>1</v>
      </c>
      <c r="H51" s="362">
        <v>0</v>
      </c>
      <c r="I51" s="362">
        <v>0</v>
      </c>
      <c r="J51" s="362">
        <v>0</v>
      </c>
      <c r="K51" s="361"/>
    </row>
    <row r="52" spans="2:11" ht="24">
      <c r="B52" s="368" t="s">
        <v>455</v>
      </c>
      <c r="C52" s="363">
        <v>2</v>
      </c>
      <c r="D52" s="362">
        <v>1</v>
      </c>
      <c r="E52" s="362">
        <v>0</v>
      </c>
      <c r="F52" s="362">
        <v>0</v>
      </c>
      <c r="G52" s="362">
        <v>0</v>
      </c>
      <c r="H52" s="362">
        <v>0</v>
      </c>
      <c r="I52" s="362">
        <v>0</v>
      </c>
      <c r="J52" s="362">
        <v>1</v>
      </c>
      <c r="K52" s="361"/>
    </row>
    <row r="53" spans="2:11" ht="36">
      <c r="B53" s="368" t="s">
        <v>457</v>
      </c>
      <c r="C53" s="363">
        <v>2</v>
      </c>
      <c r="D53" s="362">
        <v>1</v>
      </c>
      <c r="E53" s="362">
        <v>0</v>
      </c>
      <c r="F53" s="362">
        <v>0</v>
      </c>
      <c r="G53" s="362">
        <v>1</v>
      </c>
      <c r="H53" s="362">
        <v>0</v>
      </c>
      <c r="I53" s="362">
        <v>0</v>
      </c>
      <c r="J53" s="362">
        <v>0</v>
      </c>
      <c r="K53" s="361"/>
    </row>
    <row r="54" spans="2:11" ht="36">
      <c r="B54" s="368" t="s">
        <v>459</v>
      </c>
      <c r="C54" s="363">
        <v>2</v>
      </c>
      <c r="D54" s="362">
        <v>2</v>
      </c>
      <c r="E54" s="362">
        <v>0</v>
      </c>
      <c r="F54" s="362">
        <v>0</v>
      </c>
      <c r="G54" s="362">
        <v>0</v>
      </c>
      <c r="H54" s="362">
        <v>0</v>
      </c>
      <c r="I54" s="362">
        <v>0</v>
      </c>
      <c r="J54" s="362">
        <v>0</v>
      </c>
      <c r="K54" s="361"/>
    </row>
    <row r="55" spans="2:11">
      <c r="B55" s="368" t="s">
        <v>237</v>
      </c>
      <c r="C55" s="363">
        <v>1</v>
      </c>
      <c r="D55" s="362">
        <v>0</v>
      </c>
      <c r="E55" s="362">
        <v>0</v>
      </c>
      <c r="F55" s="362">
        <v>0</v>
      </c>
      <c r="G55" s="362">
        <v>0</v>
      </c>
      <c r="H55" s="362">
        <v>0</v>
      </c>
      <c r="I55" s="362">
        <v>0</v>
      </c>
      <c r="J55" s="362">
        <v>1</v>
      </c>
      <c r="K55" s="361"/>
    </row>
    <row r="56" spans="2:11">
      <c r="B56" s="368" t="s">
        <v>238</v>
      </c>
      <c r="C56" s="363">
        <v>1</v>
      </c>
      <c r="D56" s="362">
        <v>0</v>
      </c>
      <c r="E56" s="362">
        <v>0</v>
      </c>
      <c r="F56" s="362">
        <v>0</v>
      </c>
      <c r="G56" s="362">
        <v>0</v>
      </c>
      <c r="H56" s="362">
        <v>0</v>
      </c>
      <c r="I56" s="362">
        <v>0</v>
      </c>
      <c r="J56" s="362">
        <v>1</v>
      </c>
      <c r="K56" s="361"/>
    </row>
    <row r="57" spans="2:11">
      <c r="B57" s="206" t="s">
        <v>13</v>
      </c>
      <c r="C57" s="364">
        <v>376</v>
      </c>
      <c r="D57" s="364">
        <v>81</v>
      </c>
      <c r="E57" s="364">
        <v>80</v>
      </c>
      <c r="F57" s="364">
        <v>65</v>
      </c>
      <c r="G57" s="364">
        <v>40</v>
      </c>
      <c r="H57" s="364">
        <v>14</v>
      </c>
      <c r="I57" s="364">
        <v>44</v>
      </c>
      <c r="J57" s="364">
        <v>52</v>
      </c>
      <c r="K57" s="361"/>
    </row>
  </sheetData>
  <mergeCells count="1">
    <mergeCell ref="B2:J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A2" sqref="A2"/>
    </sheetView>
  </sheetViews>
  <sheetFormatPr baseColWidth="10" defaultRowHeight="15"/>
  <cols>
    <col min="2" max="2" width="28.5703125" customWidth="1"/>
  </cols>
  <sheetData>
    <row r="2" spans="1:11">
      <c r="A2" s="246"/>
      <c r="B2" s="570" t="s">
        <v>471</v>
      </c>
      <c r="C2" s="571"/>
      <c r="D2" s="571"/>
      <c r="E2" s="571"/>
      <c r="F2" s="571"/>
      <c r="G2" s="571"/>
      <c r="H2" s="571"/>
      <c r="I2" s="571"/>
      <c r="J2" s="571"/>
      <c r="K2" s="571"/>
    </row>
    <row r="3" spans="1:11" ht="24.75">
      <c r="B3" s="207" t="s">
        <v>247</v>
      </c>
      <c r="C3" s="208" t="s">
        <v>16</v>
      </c>
      <c r="D3" s="208" t="s">
        <v>17</v>
      </c>
      <c r="E3" s="208" t="s">
        <v>312</v>
      </c>
      <c r="F3" s="208" t="s">
        <v>313</v>
      </c>
      <c r="G3" s="208" t="s">
        <v>314</v>
      </c>
      <c r="H3" s="208" t="s">
        <v>315</v>
      </c>
      <c r="I3" s="208" t="s">
        <v>316</v>
      </c>
      <c r="J3" s="208" t="s">
        <v>317</v>
      </c>
      <c r="K3" s="208" t="s">
        <v>318</v>
      </c>
    </row>
    <row r="4" spans="1:11" ht="24">
      <c r="B4" s="209" t="s">
        <v>239</v>
      </c>
      <c r="C4" s="210">
        <v>6</v>
      </c>
      <c r="D4" s="211">
        <f>C4/C$10*100</f>
        <v>1.5957446808510638</v>
      </c>
      <c r="E4" s="212">
        <v>0</v>
      </c>
      <c r="F4" s="212">
        <v>1</v>
      </c>
      <c r="G4" s="212">
        <v>0</v>
      </c>
      <c r="H4" s="212">
        <v>1</v>
      </c>
      <c r="I4" s="212">
        <v>0</v>
      </c>
      <c r="J4" s="212">
        <v>4</v>
      </c>
      <c r="K4" s="212">
        <v>0</v>
      </c>
    </row>
    <row r="5" spans="1:11" ht="24">
      <c r="B5" s="209" t="s">
        <v>240</v>
      </c>
      <c r="C5" s="210">
        <v>297</v>
      </c>
      <c r="D5" s="211">
        <f t="shared" ref="D5:D10" si="0">C5/C$10*100</f>
        <v>78.989361702127653</v>
      </c>
      <c r="E5" s="212">
        <v>71</v>
      </c>
      <c r="F5" s="212">
        <v>73</v>
      </c>
      <c r="G5" s="212">
        <v>65</v>
      </c>
      <c r="H5" s="212">
        <v>38</v>
      </c>
      <c r="I5" s="212">
        <v>13</v>
      </c>
      <c r="J5" s="212">
        <v>37</v>
      </c>
      <c r="K5" s="212">
        <v>0</v>
      </c>
    </row>
    <row r="6" spans="1:11" ht="24">
      <c r="B6" s="209" t="s">
        <v>241</v>
      </c>
      <c r="C6" s="210">
        <v>4</v>
      </c>
      <c r="D6" s="211">
        <f t="shared" si="0"/>
        <v>1.0638297872340425</v>
      </c>
      <c r="E6" s="212">
        <v>0</v>
      </c>
      <c r="F6" s="212">
        <v>0</v>
      </c>
      <c r="G6" s="212">
        <v>0</v>
      </c>
      <c r="H6" s="212">
        <v>0</v>
      </c>
      <c r="I6" s="212">
        <v>1</v>
      </c>
      <c r="J6" s="212">
        <v>3</v>
      </c>
      <c r="K6" s="212">
        <v>0</v>
      </c>
    </row>
    <row r="7" spans="1:11">
      <c r="B7" s="209" t="s">
        <v>242</v>
      </c>
      <c r="C7" s="210">
        <v>18</v>
      </c>
      <c r="D7" s="211">
        <f t="shared" si="0"/>
        <v>4.7872340425531918</v>
      </c>
      <c r="E7" s="212">
        <v>10</v>
      </c>
      <c r="F7" s="212">
        <v>6</v>
      </c>
      <c r="G7" s="212">
        <v>0</v>
      </c>
      <c r="H7" s="212">
        <v>1</v>
      </c>
      <c r="I7" s="212">
        <v>0</v>
      </c>
      <c r="J7" s="212">
        <v>0</v>
      </c>
      <c r="K7" s="212">
        <v>1</v>
      </c>
    </row>
    <row r="8" spans="1:11">
      <c r="B8" s="209" t="s">
        <v>243</v>
      </c>
      <c r="C8" s="210">
        <v>1</v>
      </c>
      <c r="D8" s="211">
        <f t="shared" si="0"/>
        <v>0.26595744680851063</v>
      </c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2">
        <v>0</v>
      </c>
      <c r="K8" s="212">
        <v>1</v>
      </c>
    </row>
    <row r="9" spans="1:11" ht="15.75" customHeight="1">
      <c r="B9" s="45" t="s">
        <v>249</v>
      </c>
      <c r="C9" s="210">
        <v>50</v>
      </c>
      <c r="D9" s="211">
        <f t="shared" si="0"/>
        <v>13.297872340425531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50</v>
      </c>
    </row>
    <row r="10" spans="1:11">
      <c r="B10" s="213" t="s">
        <v>13</v>
      </c>
      <c r="C10" s="301">
        <f>SUM(C4:C9)</f>
        <v>376</v>
      </c>
      <c r="D10" s="214">
        <f t="shared" si="0"/>
        <v>100</v>
      </c>
      <c r="E10" s="370">
        <v>81</v>
      </c>
      <c r="F10" s="370">
        <v>80</v>
      </c>
      <c r="G10" s="370">
        <v>65</v>
      </c>
      <c r="H10" s="370">
        <v>40</v>
      </c>
      <c r="I10" s="370">
        <v>14</v>
      </c>
      <c r="J10" s="370">
        <v>44</v>
      </c>
      <c r="K10" s="370">
        <v>52</v>
      </c>
    </row>
  </sheetData>
  <mergeCells count="1">
    <mergeCell ref="B2:K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B2" sqref="B2"/>
    </sheetView>
  </sheetViews>
  <sheetFormatPr baseColWidth="10" defaultRowHeight="15"/>
  <cols>
    <col min="2" max="2" width="32.7109375" customWidth="1"/>
  </cols>
  <sheetData>
    <row r="2" spans="1:6">
      <c r="A2" s="246"/>
      <c r="B2" s="1" t="s">
        <v>328</v>
      </c>
    </row>
    <row r="3" spans="1:6">
      <c r="B3" s="572" t="s">
        <v>327</v>
      </c>
      <c r="C3" s="574" t="s">
        <v>5</v>
      </c>
      <c r="D3" s="576" t="s">
        <v>274</v>
      </c>
      <c r="E3" s="578" t="s">
        <v>6</v>
      </c>
      <c r="F3" s="578"/>
    </row>
    <row r="4" spans="1:6" ht="15" customHeight="1">
      <c r="B4" s="573"/>
      <c r="C4" s="575"/>
      <c r="D4" s="577"/>
      <c r="E4" s="456" t="s">
        <v>8</v>
      </c>
      <c r="F4" s="456" t="s">
        <v>9</v>
      </c>
    </row>
    <row r="5" spans="1:6">
      <c r="B5" s="238" t="s">
        <v>318</v>
      </c>
      <c r="C5" s="240">
        <f t="shared" ref="C5:C10" si="0">E5+F5</f>
        <v>50</v>
      </c>
      <c r="D5" s="243">
        <f>C5/C$10</f>
        <v>5.8548009367681501E-2</v>
      </c>
      <c r="E5" s="239">
        <v>0</v>
      </c>
      <c r="F5" s="239">
        <v>50</v>
      </c>
    </row>
    <row r="6" spans="1:6">
      <c r="B6" s="238" t="s">
        <v>329</v>
      </c>
      <c r="C6" s="240">
        <f t="shared" si="0"/>
        <v>670</v>
      </c>
      <c r="D6" s="243">
        <f t="shared" ref="D6:D10" si="1">C6/C$10</f>
        <v>0.78454332552693207</v>
      </c>
      <c r="E6" s="240">
        <f>E10-E5-E8-E9</f>
        <v>367</v>
      </c>
      <c r="F6" s="240">
        <v>303</v>
      </c>
    </row>
    <row r="7" spans="1:6" ht="24">
      <c r="B7" s="241" t="s">
        <v>332</v>
      </c>
      <c r="C7" s="242">
        <f t="shared" si="0"/>
        <v>720</v>
      </c>
      <c r="D7" s="457">
        <f t="shared" si="1"/>
        <v>0.84309133489461363</v>
      </c>
      <c r="E7" s="242">
        <v>367</v>
      </c>
      <c r="F7" s="242">
        <f>SUM(F5:F6)</f>
        <v>353</v>
      </c>
    </row>
    <row r="8" spans="1:6">
      <c r="B8" s="238" t="s">
        <v>470</v>
      </c>
      <c r="C8" s="240">
        <f t="shared" si="0"/>
        <v>28</v>
      </c>
      <c r="D8" s="243">
        <f t="shared" si="1"/>
        <v>3.2786885245901641E-2</v>
      </c>
      <c r="E8" s="239">
        <v>19</v>
      </c>
      <c r="F8" s="239">
        <v>9</v>
      </c>
    </row>
    <row r="9" spans="1:6">
      <c r="B9" s="238" t="s">
        <v>330</v>
      </c>
      <c r="C9" s="240">
        <f t="shared" si="0"/>
        <v>106</v>
      </c>
      <c r="D9" s="243">
        <f t="shared" si="1"/>
        <v>0.12412177985948478</v>
      </c>
      <c r="E9" s="239">
        <v>92</v>
      </c>
      <c r="F9" s="239">
        <v>14</v>
      </c>
    </row>
    <row r="10" spans="1:6">
      <c r="B10" s="244" t="s">
        <v>331</v>
      </c>
      <c r="C10" s="242">
        <f t="shared" si="0"/>
        <v>854</v>
      </c>
      <c r="D10" s="243">
        <f t="shared" si="1"/>
        <v>1</v>
      </c>
      <c r="E10" s="242">
        <f>E7+E8+E9</f>
        <v>478</v>
      </c>
      <c r="F10" s="242">
        <f>F7+F8+F9</f>
        <v>376</v>
      </c>
    </row>
    <row r="11" spans="1:6">
      <c r="B11" s="579" t="s">
        <v>333</v>
      </c>
      <c r="C11" s="580"/>
      <c r="D11" s="580"/>
      <c r="E11" s="580"/>
      <c r="F11" s="580"/>
    </row>
  </sheetData>
  <mergeCells count="5">
    <mergeCell ref="B3:B4"/>
    <mergeCell ref="C3:C4"/>
    <mergeCell ref="D3:D4"/>
    <mergeCell ref="E3:F3"/>
    <mergeCell ref="B11:F1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topLeftCell="A21" workbookViewId="0">
      <selection activeCell="B21" sqref="B21:D21"/>
    </sheetView>
  </sheetViews>
  <sheetFormatPr baseColWidth="10" defaultRowHeight="15"/>
  <cols>
    <col min="2" max="2" width="16.7109375" customWidth="1"/>
    <col min="3" max="3" width="14.85546875" customWidth="1"/>
    <col min="9" max="9" width="15.7109375" customWidth="1"/>
  </cols>
  <sheetData>
    <row r="2" spans="1:8" ht="18.75">
      <c r="B2" s="494" t="s">
        <v>546</v>
      </c>
      <c r="C2" s="495"/>
      <c r="D2" s="495"/>
      <c r="E2" s="495"/>
      <c r="F2" s="495"/>
      <c r="G2" s="495"/>
      <c r="H2" s="495"/>
    </row>
    <row r="4" spans="1:8" ht="30.75" customHeight="1">
      <c r="A4" s="54"/>
      <c r="B4" s="581" t="s">
        <v>558</v>
      </c>
      <c r="C4" s="581"/>
      <c r="D4" s="581"/>
      <c r="E4" s="581"/>
    </row>
    <row r="5" spans="1:8" ht="30.75" customHeight="1">
      <c r="A5" s="54"/>
      <c r="B5" s="504" t="s">
        <v>550</v>
      </c>
      <c r="C5" s="504" t="s">
        <v>551</v>
      </c>
      <c r="D5" s="502"/>
      <c r="E5" s="502"/>
    </row>
    <row r="6" spans="1:8">
      <c r="B6" s="503">
        <v>2015</v>
      </c>
      <c r="C6" s="505">
        <v>88.8</v>
      </c>
      <c r="D6" s="54"/>
      <c r="E6" s="54"/>
    </row>
    <row r="7" spans="1:8">
      <c r="B7" s="16">
        <v>2014</v>
      </c>
      <c r="C7" s="443">
        <v>79.605344796503005</v>
      </c>
      <c r="D7" s="491"/>
      <c r="E7" s="491"/>
    </row>
    <row r="8" spans="1:8">
      <c r="B8" s="16">
        <v>2014</v>
      </c>
      <c r="C8" s="443">
        <v>79.605344796503005</v>
      </c>
      <c r="D8" s="491"/>
      <c r="E8" s="491"/>
    </row>
    <row r="9" spans="1:8">
      <c r="B9" s="16">
        <v>2013</v>
      </c>
      <c r="C9" s="443">
        <v>74.533535656931889</v>
      </c>
      <c r="D9" s="491"/>
      <c r="E9" s="491"/>
    </row>
    <row r="10" spans="1:8">
      <c r="B10" s="16">
        <v>2012</v>
      </c>
      <c r="C10" s="443">
        <v>72.208810890787717</v>
      </c>
      <c r="D10" s="492"/>
      <c r="E10" s="493"/>
    </row>
    <row r="11" spans="1:8">
      <c r="B11" s="16">
        <v>2011</v>
      </c>
      <c r="C11" s="443">
        <v>91.382732065365687</v>
      </c>
      <c r="D11" s="492"/>
      <c r="E11" s="493"/>
    </row>
    <row r="12" spans="1:8">
      <c r="B12" s="16">
        <v>2010</v>
      </c>
      <c r="C12" s="443">
        <v>64.902451386229217</v>
      </c>
      <c r="D12" s="492"/>
      <c r="E12" s="493"/>
    </row>
    <row r="13" spans="1:8">
      <c r="B13" s="16">
        <v>2009</v>
      </c>
      <c r="C13" s="443">
        <v>33.583417851601595</v>
      </c>
      <c r="D13" s="492"/>
      <c r="E13" s="493"/>
    </row>
    <row r="14" spans="1:8">
      <c r="B14" s="16">
        <v>2008</v>
      </c>
      <c r="C14" s="443">
        <v>55.175045944634128</v>
      </c>
      <c r="D14" s="492"/>
      <c r="E14" s="493"/>
    </row>
    <row r="15" spans="1:8">
      <c r="B15" s="16">
        <v>2007</v>
      </c>
      <c r="C15" s="443">
        <v>65.244525133325766</v>
      </c>
      <c r="D15" s="492"/>
      <c r="E15" s="493"/>
    </row>
    <row r="16" spans="1:8" ht="48" customHeight="1" thickBot="1">
      <c r="B16" s="584" t="s">
        <v>554</v>
      </c>
      <c r="C16" s="584"/>
      <c r="D16" s="584"/>
      <c r="E16" s="584"/>
    </row>
    <row r="17" spans="2:7" ht="15" customHeight="1">
      <c r="B17" s="585" t="s">
        <v>547</v>
      </c>
      <c r="C17" s="585"/>
      <c r="D17" s="585"/>
      <c r="E17" s="585"/>
    </row>
    <row r="18" spans="2:7">
      <c r="B18" s="585"/>
      <c r="C18" s="585"/>
      <c r="D18" s="585"/>
      <c r="E18" s="585"/>
    </row>
    <row r="21" spans="2:7" ht="42" customHeight="1">
      <c r="B21" s="583" t="s">
        <v>549</v>
      </c>
      <c r="C21" s="583"/>
      <c r="D21" s="583"/>
      <c r="E21" s="521"/>
    </row>
    <row r="22" spans="2:7">
      <c r="B22" s="483"/>
      <c r="C22" s="497">
        <v>2014</v>
      </c>
      <c r="D22" s="498">
        <v>2015</v>
      </c>
    </row>
    <row r="23" spans="2:7">
      <c r="B23" s="499" t="s">
        <v>69</v>
      </c>
      <c r="C23" s="500">
        <v>6.1019793295450206</v>
      </c>
      <c r="D23" s="500">
        <v>9.0339088991327454</v>
      </c>
    </row>
    <row r="24" spans="2:7">
      <c r="B24" s="499" t="s">
        <v>70</v>
      </c>
      <c r="C24" s="500">
        <v>10.051918157282364</v>
      </c>
      <c r="D24" s="500">
        <v>9.1643112778908584</v>
      </c>
    </row>
    <row r="25" spans="2:7">
      <c r="B25" s="499" t="s">
        <v>71</v>
      </c>
      <c r="C25" s="500">
        <v>6.8693450570155639</v>
      </c>
      <c r="D25" s="500">
        <v>11.77467972871138</v>
      </c>
    </row>
    <row r="26" spans="2:7">
      <c r="B26" s="499" t="s">
        <v>72</v>
      </c>
      <c r="C26" s="500">
        <v>6.9649590508442012</v>
      </c>
      <c r="D26" s="501">
        <v>7.4120227641749148</v>
      </c>
    </row>
    <row r="27" spans="2:7">
      <c r="B27" s="499" t="s">
        <v>73</v>
      </c>
      <c r="C27" s="500">
        <v>9.9202131428652418</v>
      </c>
      <c r="D27" s="500">
        <v>9.959077246224604</v>
      </c>
    </row>
    <row r="28" spans="2:7">
      <c r="B28" s="499" t="s">
        <v>74</v>
      </c>
      <c r="C28" s="500">
        <v>7.0375196868546412</v>
      </c>
      <c r="D28" s="500">
        <v>6.5045787588334498</v>
      </c>
    </row>
    <row r="29" spans="2:7">
      <c r="B29" s="499" t="s">
        <v>75</v>
      </c>
      <c r="C29" s="500">
        <v>7.1792485059736295</v>
      </c>
      <c r="D29" s="500">
        <v>5.4089902120794511</v>
      </c>
      <c r="G29" s="26"/>
    </row>
    <row r="30" spans="2:7">
      <c r="B30" s="499" t="s">
        <v>76</v>
      </c>
      <c r="C30" s="500">
        <v>3.7867982116214312</v>
      </c>
      <c r="D30" s="500">
        <v>3.9171234603868648</v>
      </c>
    </row>
    <row r="31" spans="2:7">
      <c r="B31" s="499" t="s">
        <v>77</v>
      </c>
      <c r="C31" s="500">
        <v>3.2887164139836225</v>
      </c>
      <c r="D31" s="500">
        <v>6.2992125984251972</v>
      </c>
    </row>
    <row r="32" spans="2:7">
      <c r="B32" s="499" t="s">
        <v>78</v>
      </c>
      <c r="C32" s="500">
        <v>6.9521863384572606</v>
      </c>
      <c r="D32" s="500">
        <v>7.2676463141311167</v>
      </c>
    </row>
    <row r="33" spans="2:6">
      <c r="B33" s="499" t="s">
        <v>79</v>
      </c>
      <c r="C33" s="500">
        <v>5.1036031438195364</v>
      </c>
      <c r="D33" s="500">
        <v>6.5233699729280152</v>
      </c>
    </row>
    <row r="34" spans="2:6">
      <c r="B34" s="499" t="s">
        <v>80</v>
      </c>
      <c r="C34" s="500">
        <v>6.1159535872514166</v>
      </c>
      <c r="D34" s="500">
        <v>5.3719239896111661</v>
      </c>
    </row>
    <row r="35" spans="2:6">
      <c r="B35" s="482" t="s">
        <v>553</v>
      </c>
      <c r="C35" s="500">
        <v>79.605341526631634</v>
      </c>
      <c r="D35" s="500">
        <v>88.762599784152656</v>
      </c>
    </row>
    <row r="36" spans="2:6" ht="54.75" customHeight="1" thickBot="1">
      <c r="B36" s="584" t="s">
        <v>554</v>
      </c>
      <c r="C36" s="584"/>
      <c r="D36" s="584"/>
      <c r="E36" s="584"/>
    </row>
    <row r="39" spans="2:6" ht="37.5" customHeight="1">
      <c r="B39" s="581" t="s">
        <v>552</v>
      </c>
      <c r="C39" s="581"/>
      <c r="D39" s="581"/>
      <c r="E39" s="581"/>
      <c r="F39" s="581"/>
    </row>
    <row r="40" spans="2:6">
      <c r="B40" s="482"/>
      <c r="C40" s="507">
        <v>2012</v>
      </c>
      <c r="D40" s="507">
        <v>2013</v>
      </c>
      <c r="E40" s="507">
        <v>2014</v>
      </c>
      <c r="F40" s="507">
        <v>2015</v>
      </c>
    </row>
    <row r="41" spans="2:6">
      <c r="B41" s="482" t="s">
        <v>19</v>
      </c>
      <c r="C41" s="506">
        <v>111.41552511415526</v>
      </c>
      <c r="D41" s="506">
        <v>77.07206573241919</v>
      </c>
      <c r="E41" s="506">
        <v>79.983363460400241</v>
      </c>
      <c r="F41" s="506">
        <v>107.74085579004526</v>
      </c>
    </row>
    <row r="42" spans="2:6">
      <c r="B42" s="482" t="s">
        <v>20</v>
      </c>
      <c r="C42" s="506">
        <v>213.18468171784903</v>
      </c>
      <c r="D42" s="506">
        <v>215.10191775701591</v>
      </c>
      <c r="E42" s="506">
        <v>202.15102633470215</v>
      </c>
      <c r="F42" s="506">
        <v>159.5639168540983</v>
      </c>
    </row>
    <row r="43" spans="2:6">
      <c r="B43" s="482" t="s">
        <v>21</v>
      </c>
      <c r="C43" s="506">
        <v>112.81669903753819</v>
      </c>
      <c r="D43" s="506">
        <v>70.165022736166023</v>
      </c>
      <c r="E43" s="506">
        <v>86.746773697727619</v>
      </c>
      <c r="F43" s="506">
        <v>96.317136846374154</v>
      </c>
    </row>
    <row r="44" spans="2:6">
      <c r="B44" s="482" t="s">
        <v>22</v>
      </c>
      <c r="C44" s="506">
        <v>35.654467651500013</v>
      </c>
      <c r="D44" s="506">
        <v>43.700674301404469</v>
      </c>
      <c r="E44" s="506">
        <v>52.599730403838926</v>
      </c>
      <c r="F44" s="506">
        <v>68.333932671335404</v>
      </c>
    </row>
    <row r="45" spans="2:6">
      <c r="B45" s="482" t="s">
        <v>553</v>
      </c>
      <c r="C45" s="506">
        <v>75.681440887576116</v>
      </c>
      <c r="D45" s="506">
        <v>74.533535656931889</v>
      </c>
      <c r="E45" s="506">
        <v>79.605344796502976</v>
      </c>
      <c r="F45" s="506">
        <v>88.762590005502332</v>
      </c>
    </row>
    <row r="46" spans="2:6" ht="42.75" customHeight="1">
      <c r="B46" s="582" t="s">
        <v>554</v>
      </c>
      <c r="C46" s="582"/>
      <c r="D46" s="582"/>
      <c r="E46" s="582"/>
      <c r="F46" s="582"/>
    </row>
    <row r="47" spans="2:6" ht="18.75" customHeight="1">
      <c r="B47" s="496"/>
      <c r="C47" s="496"/>
      <c r="D47" s="496"/>
      <c r="E47" s="496"/>
      <c r="F47" s="496"/>
    </row>
    <row r="48" spans="2:6" ht="37.5" customHeight="1">
      <c r="B48" s="583" t="s">
        <v>557</v>
      </c>
      <c r="C48" s="583"/>
      <c r="D48" s="583"/>
      <c r="E48" s="583"/>
      <c r="F48" s="521"/>
    </row>
    <row r="49" spans="2:12">
      <c r="B49" s="482" t="s">
        <v>550</v>
      </c>
      <c r="C49" s="482" t="s">
        <v>38</v>
      </c>
      <c r="D49" s="482" t="s">
        <v>555</v>
      </c>
      <c r="E49" s="482" t="s">
        <v>556</v>
      </c>
      <c r="H49" s="508"/>
      <c r="I49" s="509"/>
      <c r="J49" s="508"/>
      <c r="K49" s="510"/>
      <c r="L49" s="508"/>
    </row>
    <row r="50" spans="2:12">
      <c r="B50" s="482">
        <v>2012</v>
      </c>
      <c r="C50" s="519">
        <v>72.813909356180318</v>
      </c>
      <c r="D50" s="519">
        <v>79.142103959539511</v>
      </c>
      <c r="E50" s="506">
        <v>75.681440887576116</v>
      </c>
      <c r="H50" s="518"/>
      <c r="I50" s="510"/>
      <c r="J50" s="511"/>
      <c r="K50" s="510"/>
      <c r="L50" s="512"/>
    </row>
    <row r="51" spans="2:12">
      <c r="B51" s="482">
        <v>2013</v>
      </c>
      <c r="C51" s="519">
        <v>56.171442183054232</v>
      </c>
      <c r="D51" s="519">
        <v>97.272683212109129</v>
      </c>
      <c r="E51" s="506">
        <v>74.533535656931889</v>
      </c>
      <c r="H51" s="518"/>
      <c r="I51" s="510"/>
      <c r="J51" s="511"/>
      <c r="K51" s="510"/>
      <c r="L51" s="512"/>
    </row>
    <row r="52" spans="2:12">
      <c r="B52" s="482">
        <v>2014</v>
      </c>
      <c r="C52" s="520">
        <v>55.30799451397791</v>
      </c>
      <c r="D52" s="520">
        <v>110.15633632042451</v>
      </c>
      <c r="E52" s="506">
        <v>79.605344796502976</v>
      </c>
      <c r="H52" s="518"/>
      <c r="I52" s="510"/>
      <c r="J52" s="513"/>
      <c r="K52" s="510"/>
      <c r="L52" s="512"/>
    </row>
    <row r="53" spans="2:12">
      <c r="B53" s="482">
        <v>2015</v>
      </c>
      <c r="C53" s="520">
        <v>62.655996084210493</v>
      </c>
      <c r="D53" s="520">
        <v>122.17738617144671</v>
      </c>
      <c r="E53" s="506">
        <v>88.762590005502332</v>
      </c>
      <c r="H53" s="518"/>
      <c r="I53" s="510"/>
      <c r="J53" s="513"/>
      <c r="K53" s="510"/>
      <c r="L53" s="512"/>
    </row>
    <row r="54" spans="2:12" ht="43.5" customHeight="1">
      <c r="B54" s="582" t="s">
        <v>554</v>
      </c>
      <c r="C54" s="582"/>
      <c r="D54" s="582"/>
      <c r="E54" s="582"/>
      <c r="F54" s="582"/>
      <c r="H54" s="518"/>
      <c r="I54" s="510"/>
      <c r="J54" s="514"/>
      <c r="K54" s="515"/>
      <c r="L54" s="512"/>
    </row>
    <row r="55" spans="2:12">
      <c r="H55" s="518"/>
      <c r="I55" s="510"/>
      <c r="J55" s="514"/>
      <c r="K55" s="515"/>
      <c r="L55" s="512"/>
    </row>
    <row r="56" spans="2:12">
      <c r="H56" s="518"/>
      <c r="I56" s="510"/>
      <c r="J56" s="516"/>
      <c r="K56" s="517"/>
      <c r="L56" s="512"/>
    </row>
    <row r="57" spans="2:12">
      <c r="H57" s="518"/>
      <c r="I57" s="510"/>
      <c r="J57" s="516"/>
      <c r="K57" s="517"/>
      <c r="L57" s="512"/>
    </row>
  </sheetData>
  <mergeCells count="9">
    <mergeCell ref="B4:E4"/>
    <mergeCell ref="B46:F46"/>
    <mergeCell ref="B48:E48"/>
    <mergeCell ref="B54:F54"/>
    <mergeCell ref="B16:E16"/>
    <mergeCell ref="B17:E18"/>
    <mergeCell ref="B36:E36"/>
    <mergeCell ref="B39:F39"/>
    <mergeCell ref="B21:D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4" workbookViewId="0">
      <selection activeCell="B20" sqref="B20:G20"/>
    </sheetView>
  </sheetViews>
  <sheetFormatPr baseColWidth="10" defaultColWidth="9.140625" defaultRowHeight="15"/>
  <cols>
    <col min="1" max="1" width="14.28515625" customWidth="1"/>
    <col min="2" max="2" width="21" customWidth="1"/>
    <col min="8" max="8" width="12.5703125" customWidth="1"/>
    <col min="256" max="257" width="9.140625" customWidth="1"/>
    <col min="258" max="258" width="21" customWidth="1"/>
    <col min="512" max="513" width="9.140625" customWidth="1"/>
    <col min="514" max="514" width="21" customWidth="1"/>
    <col min="768" max="769" width="9.140625" customWidth="1"/>
    <col min="770" max="770" width="21" customWidth="1"/>
    <col min="1024" max="1025" width="9.140625" customWidth="1"/>
    <col min="1026" max="1026" width="21" customWidth="1"/>
    <col min="1280" max="1281" width="9.140625" customWidth="1"/>
    <col min="1282" max="1282" width="21" customWidth="1"/>
    <col min="1536" max="1537" width="9.140625" customWidth="1"/>
    <col min="1538" max="1538" width="21" customWidth="1"/>
    <col min="1792" max="1793" width="9.140625" customWidth="1"/>
    <col min="1794" max="1794" width="21" customWidth="1"/>
    <col min="2048" max="2049" width="9.140625" customWidth="1"/>
    <col min="2050" max="2050" width="21" customWidth="1"/>
    <col min="2304" max="2305" width="9.140625" customWidth="1"/>
    <col min="2306" max="2306" width="21" customWidth="1"/>
    <col min="2560" max="2561" width="9.140625" customWidth="1"/>
    <col min="2562" max="2562" width="21" customWidth="1"/>
    <col min="2816" max="2817" width="9.140625" customWidth="1"/>
    <col min="2818" max="2818" width="21" customWidth="1"/>
    <col min="3072" max="3073" width="9.140625" customWidth="1"/>
    <col min="3074" max="3074" width="21" customWidth="1"/>
    <col min="3328" max="3329" width="9.140625" customWidth="1"/>
    <col min="3330" max="3330" width="21" customWidth="1"/>
    <col min="3584" max="3585" width="9.140625" customWidth="1"/>
    <col min="3586" max="3586" width="21" customWidth="1"/>
    <col min="3840" max="3841" width="9.140625" customWidth="1"/>
    <col min="3842" max="3842" width="21" customWidth="1"/>
    <col min="4096" max="4097" width="9.140625" customWidth="1"/>
    <col min="4098" max="4098" width="21" customWidth="1"/>
    <col min="4352" max="4353" width="9.140625" customWidth="1"/>
    <col min="4354" max="4354" width="21" customWidth="1"/>
    <col min="4608" max="4609" width="9.140625" customWidth="1"/>
    <col min="4610" max="4610" width="21" customWidth="1"/>
    <col min="4864" max="4865" width="9.140625" customWidth="1"/>
    <col min="4866" max="4866" width="21" customWidth="1"/>
    <col min="5120" max="5121" width="9.140625" customWidth="1"/>
    <col min="5122" max="5122" width="21" customWidth="1"/>
    <col min="5376" max="5377" width="9.140625" customWidth="1"/>
    <col min="5378" max="5378" width="21" customWidth="1"/>
    <col min="5632" max="5633" width="9.140625" customWidth="1"/>
    <col min="5634" max="5634" width="21" customWidth="1"/>
    <col min="5888" max="5889" width="9.140625" customWidth="1"/>
    <col min="5890" max="5890" width="21" customWidth="1"/>
    <col min="6144" max="6145" width="9.140625" customWidth="1"/>
    <col min="6146" max="6146" width="21" customWidth="1"/>
    <col min="6400" max="6401" width="9.140625" customWidth="1"/>
    <col min="6402" max="6402" width="21" customWidth="1"/>
    <col min="6656" max="6657" width="9.140625" customWidth="1"/>
    <col min="6658" max="6658" width="21" customWidth="1"/>
    <col min="6912" max="6913" width="9.140625" customWidth="1"/>
    <col min="6914" max="6914" width="21" customWidth="1"/>
    <col min="7168" max="7169" width="9.140625" customWidth="1"/>
    <col min="7170" max="7170" width="21" customWidth="1"/>
    <col min="7424" max="7425" width="9.140625" customWidth="1"/>
    <col min="7426" max="7426" width="21" customWidth="1"/>
    <col min="7680" max="7681" width="9.140625" customWidth="1"/>
    <col min="7682" max="7682" width="21" customWidth="1"/>
    <col min="7936" max="7937" width="9.140625" customWidth="1"/>
    <col min="7938" max="7938" width="21" customWidth="1"/>
    <col min="8192" max="8193" width="9.140625" customWidth="1"/>
    <col min="8194" max="8194" width="21" customWidth="1"/>
    <col min="8448" max="8449" width="9.140625" customWidth="1"/>
    <col min="8450" max="8450" width="21" customWidth="1"/>
    <col min="8704" max="8705" width="9.140625" customWidth="1"/>
    <col min="8706" max="8706" width="21" customWidth="1"/>
    <col min="8960" max="8961" width="9.140625" customWidth="1"/>
    <col min="8962" max="8962" width="21" customWidth="1"/>
    <col min="9216" max="9217" width="9.140625" customWidth="1"/>
    <col min="9218" max="9218" width="21" customWidth="1"/>
    <col min="9472" max="9473" width="9.140625" customWidth="1"/>
    <col min="9474" max="9474" width="21" customWidth="1"/>
    <col min="9728" max="9729" width="9.140625" customWidth="1"/>
    <col min="9730" max="9730" width="21" customWidth="1"/>
    <col min="9984" max="9985" width="9.140625" customWidth="1"/>
    <col min="9986" max="9986" width="21" customWidth="1"/>
    <col min="10240" max="10241" width="9.140625" customWidth="1"/>
    <col min="10242" max="10242" width="21" customWidth="1"/>
    <col min="10496" max="10497" width="9.140625" customWidth="1"/>
    <col min="10498" max="10498" width="21" customWidth="1"/>
    <col min="10752" max="10753" width="9.140625" customWidth="1"/>
    <col min="10754" max="10754" width="21" customWidth="1"/>
    <col min="11008" max="11009" width="9.140625" customWidth="1"/>
    <col min="11010" max="11010" width="21" customWidth="1"/>
    <col min="11264" max="11265" width="9.140625" customWidth="1"/>
    <col min="11266" max="11266" width="21" customWidth="1"/>
    <col min="11520" max="11521" width="9.140625" customWidth="1"/>
    <col min="11522" max="11522" width="21" customWidth="1"/>
    <col min="11776" max="11777" width="9.140625" customWidth="1"/>
    <col min="11778" max="11778" width="21" customWidth="1"/>
    <col min="12032" max="12033" width="9.140625" customWidth="1"/>
    <col min="12034" max="12034" width="21" customWidth="1"/>
    <col min="12288" max="12289" width="9.140625" customWidth="1"/>
    <col min="12290" max="12290" width="21" customWidth="1"/>
    <col min="12544" max="12545" width="9.140625" customWidth="1"/>
    <col min="12546" max="12546" width="21" customWidth="1"/>
    <col min="12800" max="12801" width="9.140625" customWidth="1"/>
    <col min="12802" max="12802" width="21" customWidth="1"/>
    <col min="13056" max="13057" width="9.140625" customWidth="1"/>
    <col min="13058" max="13058" width="21" customWidth="1"/>
    <col min="13312" max="13313" width="9.140625" customWidth="1"/>
    <col min="13314" max="13314" width="21" customWidth="1"/>
    <col min="13568" max="13569" width="9.140625" customWidth="1"/>
    <col min="13570" max="13570" width="21" customWidth="1"/>
    <col min="13824" max="13825" width="9.140625" customWidth="1"/>
    <col min="13826" max="13826" width="21" customWidth="1"/>
    <col min="14080" max="14081" width="9.140625" customWidth="1"/>
    <col min="14082" max="14082" width="21" customWidth="1"/>
    <col min="14336" max="14337" width="9.140625" customWidth="1"/>
    <col min="14338" max="14338" width="21" customWidth="1"/>
    <col min="14592" max="14593" width="9.140625" customWidth="1"/>
    <col min="14594" max="14594" width="21" customWidth="1"/>
    <col min="14848" max="14849" width="9.140625" customWidth="1"/>
    <col min="14850" max="14850" width="21" customWidth="1"/>
    <col min="15104" max="15105" width="9.140625" customWidth="1"/>
    <col min="15106" max="15106" width="21" customWidth="1"/>
    <col min="15360" max="15361" width="9.140625" customWidth="1"/>
    <col min="15362" max="15362" width="21" customWidth="1"/>
    <col min="15616" max="15617" width="9.140625" customWidth="1"/>
    <col min="15618" max="15618" width="21" customWidth="1"/>
    <col min="15872" max="15873" width="9.140625" customWidth="1"/>
    <col min="15874" max="15874" width="21" customWidth="1"/>
    <col min="16128" max="16129" width="9.140625" customWidth="1"/>
    <col min="16130" max="16130" width="21" customWidth="1"/>
  </cols>
  <sheetData>
    <row r="1" spans="1:18" ht="23.25">
      <c r="C1" s="253" t="s">
        <v>337</v>
      </c>
    </row>
    <row r="2" spans="1:18" ht="21">
      <c r="F2" s="399" t="s">
        <v>476</v>
      </c>
    </row>
    <row r="3" spans="1:18">
      <c r="K3" s="26"/>
      <c r="L3" s="383"/>
      <c r="M3" s="383"/>
      <c r="N3" s="383"/>
      <c r="O3" s="383"/>
      <c r="P3" s="383"/>
    </row>
    <row r="4" spans="1:18" ht="12.75" customHeight="1">
      <c r="A4" s="248" t="s">
        <v>477</v>
      </c>
      <c r="B4" s="528" t="s">
        <v>529</v>
      </c>
      <c r="C4" s="528"/>
      <c r="D4" s="528"/>
      <c r="E4" s="528"/>
      <c r="F4" s="528"/>
      <c r="K4" s="383"/>
      <c r="L4" s="384"/>
      <c r="M4" s="385"/>
      <c r="N4" s="385"/>
      <c r="O4" s="385"/>
      <c r="P4" s="385"/>
      <c r="Q4" s="386"/>
      <c r="R4" s="386"/>
    </row>
    <row r="5" spans="1:18">
      <c r="B5" s="4"/>
      <c r="C5" s="5" t="s">
        <v>5</v>
      </c>
      <c r="D5" s="5" t="s">
        <v>9</v>
      </c>
      <c r="E5" s="6" t="s">
        <v>8</v>
      </c>
      <c r="K5" s="384"/>
      <c r="L5" s="387"/>
      <c r="M5" s="387"/>
      <c r="N5" s="387"/>
      <c r="O5" s="387"/>
      <c r="P5" s="387"/>
      <c r="Q5" s="386"/>
      <c r="R5" s="386"/>
    </row>
    <row r="6" spans="1:18" ht="13.5" customHeight="1">
      <c r="B6" s="7" t="s">
        <v>11</v>
      </c>
      <c r="C6" s="8">
        <f>D6+E6</f>
        <v>680</v>
      </c>
      <c r="D6" s="9">
        <v>224</v>
      </c>
      <c r="E6" s="9">
        <v>456</v>
      </c>
      <c r="K6" s="387"/>
      <c r="L6" s="387"/>
      <c r="M6" s="387"/>
      <c r="N6" s="379"/>
      <c r="O6" s="379"/>
      <c r="P6" s="387"/>
      <c r="Q6" s="386"/>
      <c r="R6" s="386"/>
    </row>
    <row r="7" spans="1:18">
      <c r="B7" s="7" t="s">
        <v>12</v>
      </c>
      <c r="C7" s="8">
        <f>D7+E7</f>
        <v>174</v>
      </c>
      <c r="D7" s="10">
        <v>152</v>
      </c>
      <c r="E7" s="10">
        <v>22</v>
      </c>
      <c r="K7" s="387"/>
      <c r="L7" s="390"/>
      <c r="M7" s="388"/>
      <c r="N7" s="389"/>
      <c r="O7" s="389"/>
      <c r="P7" s="389"/>
      <c r="Q7" s="385"/>
      <c r="R7" s="386"/>
    </row>
    <row r="8" spans="1:18">
      <c r="B8" s="11" t="s">
        <v>13</v>
      </c>
      <c r="C8" s="371">
        <f>D8+E8</f>
        <v>854</v>
      </c>
      <c r="D8" s="12">
        <f>SUM(D6:D7)</f>
        <v>376</v>
      </c>
      <c r="E8" s="12">
        <f>SUM(E6:E7)</f>
        <v>478</v>
      </c>
      <c r="K8" s="390"/>
      <c r="L8" s="390"/>
      <c r="M8" s="388"/>
      <c r="N8" s="389"/>
      <c r="O8" s="389"/>
      <c r="P8" s="389"/>
      <c r="Q8" s="247"/>
      <c r="R8" s="386"/>
    </row>
    <row r="11" spans="1:18">
      <c r="A11" s="248" t="s">
        <v>535</v>
      </c>
      <c r="B11" s="529" t="s">
        <v>14</v>
      </c>
      <c r="C11" s="529"/>
      <c r="D11" s="529"/>
      <c r="E11" s="529"/>
      <c r="F11" s="529"/>
      <c r="G11" s="529"/>
      <c r="H11" s="529"/>
      <c r="K11" s="1"/>
    </row>
    <row r="12" spans="1:18">
      <c r="B12" s="13" t="s">
        <v>15</v>
      </c>
      <c r="C12" s="14" t="s">
        <v>16</v>
      </c>
      <c r="D12" s="14" t="s">
        <v>17</v>
      </c>
      <c r="E12" s="14" t="s">
        <v>18</v>
      </c>
      <c r="F12" s="15" t="s">
        <v>24</v>
      </c>
    </row>
    <row r="13" spans="1:18">
      <c r="B13" s="16" t="s">
        <v>19</v>
      </c>
      <c r="C13" s="28">
        <v>118</v>
      </c>
      <c r="D13" s="18">
        <f>C13/C$17*100</f>
        <v>17.352941176470587</v>
      </c>
      <c r="E13" s="27">
        <v>52</v>
      </c>
      <c r="F13" s="27">
        <v>66</v>
      </c>
    </row>
    <row r="14" spans="1:18">
      <c r="B14" s="16" t="s">
        <v>20</v>
      </c>
      <c r="C14" s="28">
        <v>149</v>
      </c>
      <c r="D14" s="18">
        <f t="shared" ref="D14:D16" si="0">C14/C$17*100</f>
        <v>21.911764705882351</v>
      </c>
      <c r="E14" s="27">
        <v>50</v>
      </c>
      <c r="F14" s="27">
        <v>99</v>
      </c>
    </row>
    <row r="15" spans="1:18">
      <c r="B15" s="16" t="s">
        <v>21</v>
      </c>
      <c r="C15" s="28">
        <v>34</v>
      </c>
      <c r="D15" s="18">
        <f t="shared" si="0"/>
        <v>5</v>
      </c>
      <c r="E15" s="27">
        <v>11</v>
      </c>
      <c r="F15" s="27">
        <v>23</v>
      </c>
    </row>
    <row r="16" spans="1:18">
      <c r="B16" s="16" t="s">
        <v>22</v>
      </c>
      <c r="C16" s="28">
        <v>379</v>
      </c>
      <c r="D16" s="18">
        <f t="shared" si="0"/>
        <v>55.735294117647058</v>
      </c>
      <c r="E16" s="27">
        <v>111</v>
      </c>
      <c r="F16" s="27">
        <v>268</v>
      </c>
    </row>
    <row r="17" spans="1:11">
      <c r="B17" s="12" t="s">
        <v>13</v>
      </c>
      <c r="C17" s="12">
        <f>SUM(C13:C16)</f>
        <v>680</v>
      </c>
      <c r="D17" s="24">
        <f>C17/C$17*100</f>
        <v>100</v>
      </c>
      <c r="E17" s="245">
        <f>SUM(E13:E16)</f>
        <v>224</v>
      </c>
      <c r="F17" s="245">
        <f>SUM(F13:F16)</f>
        <v>456</v>
      </c>
    </row>
    <row r="18" spans="1:11">
      <c r="C18" s="2"/>
      <c r="F18" s="2"/>
    </row>
    <row r="19" spans="1:11">
      <c r="A19" s="387"/>
      <c r="D19" s="392"/>
      <c r="E19" s="222"/>
      <c r="F19" s="222"/>
    </row>
    <row r="20" spans="1:11">
      <c r="A20" s="248" t="s">
        <v>536</v>
      </c>
      <c r="B20" s="528" t="s">
        <v>479</v>
      </c>
      <c r="C20" s="528"/>
      <c r="D20" s="528"/>
      <c r="E20" s="528"/>
      <c r="F20" s="528"/>
      <c r="G20" s="528"/>
    </row>
    <row r="21" spans="1:11">
      <c r="A21" s="390"/>
      <c r="B21" s="21" t="s">
        <v>23</v>
      </c>
      <c r="C21" s="14" t="s">
        <v>16</v>
      </c>
      <c r="D21" s="14" t="s">
        <v>17</v>
      </c>
      <c r="E21" s="14" t="s">
        <v>18</v>
      </c>
      <c r="F21" s="15" t="s">
        <v>24</v>
      </c>
    </row>
    <row r="22" spans="1:11">
      <c r="A22" s="390"/>
      <c r="B22" s="22" t="s">
        <v>11</v>
      </c>
      <c r="C22" s="17">
        <v>680</v>
      </c>
      <c r="D22" s="18">
        <f t="shared" ref="D22:D28" si="1">C22/C$28*100</f>
        <v>79.625292740046831</v>
      </c>
      <c r="E22" s="19">
        <v>224</v>
      </c>
      <c r="F22" s="19">
        <v>456</v>
      </c>
      <c r="G22" s="249"/>
    </row>
    <row r="23" spans="1:11">
      <c r="A23" s="390"/>
      <c r="B23" s="22" t="s">
        <v>0</v>
      </c>
      <c r="C23" s="17">
        <v>140</v>
      </c>
      <c r="D23" s="18">
        <f t="shared" si="1"/>
        <v>16.393442622950818</v>
      </c>
      <c r="E23" s="19">
        <v>124</v>
      </c>
      <c r="F23" s="19">
        <v>16</v>
      </c>
      <c r="G23" s="249"/>
    </row>
    <row r="24" spans="1:11">
      <c r="A24" s="390"/>
      <c r="B24" s="22" t="s">
        <v>1</v>
      </c>
      <c r="C24" s="17">
        <v>28</v>
      </c>
      <c r="D24" s="18">
        <f t="shared" si="1"/>
        <v>3.278688524590164</v>
      </c>
      <c r="E24" s="19">
        <v>24</v>
      </c>
      <c r="F24" s="19">
        <v>4</v>
      </c>
      <c r="G24" s="249"/>
    </row>
    <row r="25" spans="1:11">
      <c r="A25" s="390"/>
      <c r="B25" s="22" t="s">
        <v>2</v>
      </c>
      <c r="C25" s="17">
        <v>4</v>
      </c>
      <c r="D25" s="18">
        <f t="shared" si="1"/>
        <v>0.46838407494145201</v>
      </c>
      <c r="E25" s="19">
        <v>4</v>
      </c>
      <c r="F25" s="19">
        <v>0</v>
      </c>
      <c r="G25" s="249"/>
    </row>
    <row r="26" spans="1:11">
      <c r="A26" s="390"/>
      <c r="B26" s="22" t="s">
        <v>3</v>
      </c>
      <c r="C26" s="17">
        <v>1</v>
      </c>
      <c r="D26" s="18">
        <f t="shared" si="1"/>
        <v>0.117096018735363</v>
      </c>
      <c r="E26" s="19">
        <v>0</v>
      </c>
      <c r="F26" s="19">
        <v>1</v>
      </c>
      <c r="G26" s="249"/>
    </row>
    <row r="27" spans="1:11" ht="15" customHeight="1">
      <c r="A27" s="386"/>
      <c r="B27" s="22" t="s">
        <v>4</v>
      </c>
      <c r="C27" s="17">
        <v>1</v>
      </c>
      <c r="D27" s="18">
        <f t="shared" si="1"/>
        <v>0.117096018735363</v>
      </c>
      <c r="E27" s="19">
        <v>0</v>
      </c>
      <c r="F27" s="19">
        <v>1</v>
      </c>
      <c r="G27" s="249"/>
    </row>
    <row r="28" spans="1:11">
      <c r="A28" s="386"/>
      <c r="B28" s="231" t="s">
        <v>13</v>
      </c>
      <c r="C28" s="232">
        <f>SUM(C22:C27)</f>
        <v>854</v>
      </c>
      <c r="D28" s="233">
        <f t="shared" si="1"/>
        <v>100</v>
      </c>
      <c r="E28" s="232">
        <f>SUM(E22:E27)</f>
        <v>376</v>
      </c>
      <c r="F28" s="232">
        <f>SUM(F22:F27)</f>
        <v>478</v>
      </c>
      <c r="G28" s="249"/>
    </row>
    <row r="29" spans="1:11">
      <c r="A29" s="386"/>
      <c r="B29" s="25" t="s">
        <v>336</v>
      </c>
      <c r="C29" s="26"/>
      <c r="D29" s="26"/>
      <c r="E29" s="26"/>
      <c r="H29" s="26"/>
      <c r="I29" s="26"/>
      <c r="J29" s="26"/>
      <c r="K29" s="26"/>
    </row>
    <row r="30" spans="1:11">
      <c r="A30" s="386"/>
      <c r="B30" s="386"/>
      <c r="C30" s="386"/>
      <c r="D30" s="386"/>
      <c r="E30" s="386"/>
      <c r="H30" s="26"/>
      <c r="I30" s="26"/>
      <c r="J30" s="26"/>
      <c r="K30" s="26"/>
    </row>
    <row r="31" spans="1:11" ht="15" customHeight="1">
      <c r="A31" s="396"/>
      <c r="B31" s="396"/>
      <c r="C31" s="396"/>
      <c r="D31" s="396"/>
      <c r="E31" s="396"/>
      <c r="H31" s="26"/>
      <c r="I31" s="26"/>
      <c r="J31" s="26"/>
      <c r="K31" s="26"/>
    </row>
    <row r="32" spans="1:11" ht="17.25" customHeight="1">
      <c r="A32" s="372"/>
      <c r="B32" s="373"/>
      <c r="C32" s="373"/>
      <c r="D32" s="373"/>
      <c r="E32" s="373"/>
      <c r="H32" s="393"/>
      <c r="I32" s="26"/>
      <c r="J32" s="394"/>
      <c r="K32" s="397"/>
    </row>
    <row r="33" spans="1:11" ht="15.75" customHeight="1">
      <c r="A33" s="374"/>
      <c r="B33" s="374"/>
      <c r="C33" s="374"/>
      <c r="D33" s="374"/>
      <c r="E33" s="374"/>
      <c r="H33" s="393"/>
      <c r="I33" s="26"/>
      <c r="J33" s="394"/>
      <c r="K33" s="397"/>
    </row>
    <row r="34" spans="1:11" ht="16.5" customHeight="1">
      <c r="A34" s="374"/>
      <c r="B34" s="374"/>
      <c r="C34" s="375"/>
      <c r="D34" s="375"/>
      <c r="E34" s="374"/>
      <c r="H34" s="393"/>
      <c r="I34" s="26"/>
      <c r="J34" s="394"/>
      <c r="K34" s="397"/>
    </row>
    <row r="35" spans="1:11" ht="15.75" customHeight="1">
      <c r="A35" s="376"/>
      <c r="B35" s="377"/>
      <c r="C35" s="378"/>
      <c r="D35" s="378"/>
      <c r="E35" s="378"/>
      <c r="H35" s="393"/>
      <c r="I35" s="26"/>
      <c r="J35" s="394"/>
      <c r="K35" s="397"/>
    </row>
    <row r="36" spans="1:11">
      <c r="A36" s="376"/>
      <c r="B36" s="377"/>
      <c r="C36" s="378"/>
      <c r="D36" s="378"/>
      <c r="E36" s="378"/>
      <c r="H36" s="26"/>
      <c r="I36" s="26"/>
      <c r="J36" s="394"/>
      <c r="K36" s="397"/>
    </row>
    <row r="37" spans="1:11">
      <c r="A37" s="376"/>
      <c r="B37" s="377"/>
      <c r="C37" s="378"/>
      <c r="D37" s="378"/>
      <c r="E37" s="378"/>
    </row>
    <row r="38" spans="1:11">
      <c r="A38" s="376"/>
      <c r="B38" s="377"/>
      <c r="C38" s="378"/>
      <c r="D38" s="378"/>
      <c r="E38" s="378"/>
    </row>
    <row r="39" spans="1:11">
      <c r="A39" s="376"/>
      <c r="B39" s="376"/>
      <c r="C39" s="378"/>
      <c r="D39" s="378"/>
      <c r="E39" s="378"/>
    </row>
    <row r="40" spans="1:11">
      <c r="A40" s="386"/>
      <c r="B40" s="386"/>
      <c r="C40" s="386"/>
      <c r="D40" s="386"/>
      <c r="E40" s="386"/>
    </row>
    <row r="41" spans="1:11">
      <c r="A41" s="386"/>
      <c r="B41" s="395"/>
      <c r="C41" s="386"/>
      <c r="D41" s="386"/>
      <c r="E41" s="386"/>
    </row>
    <row r="42" spans="1:11">
      <c r="A42" s="386"/>
      <c r="B42" s="386"/>
      <c r="C42" s="386"/>
      <c r="D42" s="386"/>
      <c r="E42" s="386"/>
    </row>
    <row r="43" spans="1:11" ht="15" customHeight="1">
      <c r="A43" s="396"/>
      <c r="B43" s="396"/>
      <c r="C43" s="396"/>
      <c r="D43" s="396"/>
      <c r="E43" s="396"/>
    </row>
    <row r="44" spans="1:11">
      <c r="A44" s="372"/>
      <c r="B44" s="373"/>
      <c r="C44" s="373"/>
      <c r="D44" s="373"/>
      <c r="E44" s="373"/>
    </row>
    <row r="45" spans="1:11" ht="15.75" customHeight="1">
      <c r="A45" s="374"/>
      <c r="B45" s="374"/>
      <c r="C45" s="374"/>
      <c r="D45" s="374"/>
      <c r="E45" s="374"/>
    </row>
    <row r="46" spans="1:11">
      <c r="A46" s="374"/>
      <c r="B46" s="374"/>
      <c r="C46" s="375"/>
      <c r="D46" s="375"/>
      <c r="E46" s="374"/>
    </row>
    <row r="47" spans="1:11" ht="15.75" customHeight="1">
      <c r="A47" s="376"/>
      <c r="B47" s="377"/>
      <c r="C47" s="378"/>
      <c r="D47" s="378"/>
      <c r="E47" s="378"/>
    </row>
    <row r="48" spans="1:11">
      <c r="A48" s="376"/>
      <c r="B48" s="377"/>
      <c r="C48" s="378"/>
      <c r="D48" s="378"/>
      <c r="E48" s="378"/>
    </row>
    <row r="49" spans="1:5">
      <c r="A49" s="376"/>
      <c r="B49" s="377"/>
      <c r="C49" s="378"/>
      <c r="D49" s="378"/>
      <c r="E49" s="378"/>
    </row>
    <row r="50" spans="1:5">
      <c r="A50" s="376"/>
      <c r="B50" s="377"/>
      <c r="C50" s="378"/>
      <c r="D50" s="378"/>
      <c r="E50" s="378"/>
    </row>
    <row r="51" spans="1:5">
      <c r="A51" s="376"/>
      <c r="B51" s="376"/>
      <c r="C51" s="378"/>
      <c r="D51" s="378"/>
      <c r="E51" s="378"/>
    </row>
  </sheetData>
  <mergeCells count="3">
    <mergeCell ref="B4:F4"/>
    <mergeCell ref="B11:H11"/>
    <mergeCell ref="B20:G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workbookViewId="0">
      <selection activeCell="C3" sqref="C3:I3"/>
    </sheetView>
  </sheetViews>
  <sheetFormatPr baseColWidth="10" defaultColWidth="9.140625" defaultRowHeight="15"/>
  <cols>
    <col min="3" max="3" width="34.85546875" style="41" customWidth="1"/>
  </cols>
  <sheetData>
    <row r="3" spans="2:9">
      <c r="B3" s="246" t="s">
        <v>478</v>
      </c>
      <c r="C3" s="530" t="s">
        <v>482</v>
      </c>
      <c r="D3" s="530"/>
      <c r="E3" s="530"/>
      <c r="F3" s="530"/>
      <c r="G3" s="530"/>
      <c r="H3" s="530"/>
      <c r="I3" s="530"/>
    </row>
    <row r="4" spans="2:9">
      <c r="C4" s="531" t="s">
        <v>25</v>
      </c>
      <c r="D4" s="533" t="s">
        <v>16</v>
      </c>
      <c r="E4" s="533" t="s">
        <v>17</v>
      </c>
      <c r="F4" s="534" t="s">
        <v>26</v>
      </c>
      <c r="G4" s="534"/>
      <c r="H4" s="534" t="s">
        <v>27</v>
      </c>
      <c r="I4" s="534"/>
    </row>
    <row r="5" spans="2:9">
      <c r="C5" s="532"/>
      <c r="D5" s="533"/>
      <c r="E5" s="533"/>
      <c r="F5" s="29" t="s">
        <v>28</v>
      </c>
      <c r="G5" s="29" t="s">
        <v>29</v>
      </c>
      <c r="H5" s="29" t="s">
        <v>28</v>
      </c>
      <c r="I5" s="30" t="s">
        <v>29</v>
      </c>
    </row>
    <row r="6" spans="2:9">
      <c r="C6" s="31" t="s">
        <v>30</v>
      </c>
      <c r="D6" s="32">
        <v>17</v>
      </c>
      <c r="E6" s="33">
        <f>D6/$D$12*100</f>
        <v>1.9906323185011712</v>
      </c>
      <c r="F6" s="34">
        <v>7</v>
      </c>
      <c r="G6" s="35">
        <f>F6/D$12*100</f>
        <v>0.81967213114754101</v>
      </c>
      <c r="H6" s="34">
        <v>10</v>
      </c>
      <c r="I6" s="36">
        <f>H6/D$12*100</f>
        <v>1.1709601873536302</v>
      </c>
    </row>
    <row r="7" spans="2:9">
      <c r="C7" s="31" t="s">
        <v>31</v>
      </c>
      <c r="D7" s="37">
        <v>739</v>
      </c>
      <c r="E7" s="33">
        <f t="shared" ref="E7:E11" si="0">D7/$D$12*100</f>
        <v>86.53395784543325</v>
      </c>
      <c r="F7" s="38">
        <v>334</v>
      </c>
      <c r="G7" s="35">
        <f t="shared" ref="G7:G12" si="1">F7/D$12*100</f>
        <v>39.110070257611241</v>
      </c>
      <c r="H7" s="38">
        <v>405</v>
      </c>
      <c r="I7" s="36">
        <f t="shared" ref="I7:I12" si="2">H7/D$12*100</f>
        <v>47.423887587822016</v>
      </c>
    </row>
    <row r="8" spans="2:9">
      <c r="C8" s="31" t="s">
        <v>32</v>
      </c>
      <c r="D8" s="37">
        <v>6</v>
      </c>
      <c r="E8" s="33">
        <f t="shared" si="0"/>
        <v>0.70257611241217799</v>
      </c>
      <c r="F8" s="38">
        <v>4</v>
      </c>
      <c r="G8" s="35">
        <f t="shared" si="1"/>
        <v>0.46838407494145201</v>
      </c>
      <c r="H8" s="38">
        <v>2</v>
      </c>
      <c r="I8" s="36">
        <f t="shared" si="2"/>
        <v>0.23419203747072601</v>
      </c>
    </row>
    <row r="9" spans="2:9">
      <c r="C9" s="31" t="s">
        <v>33</v>
      </c>
      <c r="D9" s="37">
        <v>20</v>
      </c>
      <c r="E9" s="33">
        <f t="shared" si="0"/>
        <v>2.3419203747072603</v>
      </c>
      <c r="F9" s="38">
        <v>8</v>
      </c>
      <c r="G9" s="35">
        <f t="shared" si="1"/>
        <v>0.93676814988290402</v>
      </c>
      <c r="H9" s="38">
        <v>12</v>
      </c>
      <c r="I9" s="36">
        <f t="shared" si="2"/>
        <v>1.405152224824356</v>
      </c>
    </row>
    <row r="10" spans="2:9">
      <c r="C10" s="31" t="s">
        <v>34</v>
      </c>
      <c r="D10" s="37">
        <v>71</v>
      </c>
      <c r="E10" s="33">
        <f t="shared" si="0"/>
        <v>8.3138173302107727</v>
      </c>
      <c r="F10" s="38">
        <v>23</v>
      </c>
      <c r="G10" s="35">
        <f t="shared" si="1"/>
        <v>2.6932084309133488</v>
      </c>
      <c r="H10" s="38">
        <v>48</v>
      </c>
      <c r="I10" s="36">
        <f t="shared" si="2"/>
        <v>5.6206088992974239</v>
      </c>
    </row>
    <row r="11" spans="2:9">
      <c r="C11" s="31" t="s">
        <v>36</v>
      </c>
      <c r="D11" s="37">
        <v>1</v>
      </c>
      <c r="E11" s="33">
        <f t="shared" si="0"/>
        <v>0.117096018735363</v>
      </c>
      <c r="F11" s="38">
        <v>0</v>
      </c>
      <c r="G11" s="35">
        <f t="shared" si="1"/>
        <v>0</v>
      </c>
      <c r="H11" s="38">
        <v>1</v>
      </c>
      <c r="I11" s="36">
        <f t="shared" si="2"/>
        <v>0.117096018735363</v>
      </c>
    </row>
    <row r="12" spans="2:9">
      <c r="C12" s="39" t="s">
        <v>13</v>
      </c>
      <c r="D12" s="40">
        <v>854</v>
      </c>
      <c r="E12" s="42">
        <f t="shared" ref="E12" si="3">D12/$D$12*100</f>
        <v>100</v>
      </c>
      <c r="F12" s="39">
        <v>376</v>
      </c>
      <c r="G12" s="42">
        <f t="shared" si="1"/>
        <v>44.028103044496483</v>
      </c>
      <c r="H12" s="39">
        <v>478</v>
      </c>
      <c r="I12" s="42">
        <f t="shared" si="2"/>
        <v>55.97189695550351</v>
      </c>
    </row>
  </sheetData>
  <mergeCells count="6">
    <mergeCell ref="C3:I3"/>
    <mergeCell ref="C4:C5"/>
    <mergeCell ref="D4:D5"/>
    <mergeCell ref="E4:E5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workbookViewId="0">
      <selection activeCell="C11" sqref="C11:G11"/>
    </sheetView>
  </sheetViews>
  <sheetFormatPr baseColWidth="10" defaultRowHeight="15"/>
  <cols>
    <col min="3" max="3" width="19.7109375" style="41" customWidth="1"/>
  </cols>
  <sheetData>
    <row r="3" spans="2:8" ht="17.25" customHeight="1">
      <c r="B3" s="246"/>
      <c r="C3" s="530" t="s">
        <v>484</v>
      </c>
      <c r="D3" s="530"/>
      <c r="E3" s="530"/>
      <c r="F3" s="530"/>
      <c r="G3" s="530"/>
    </row>
    <row r="4" spans="2:8" ht="13.5" customHeight="1">
      <c r="C4" s="52" t="s">
        <v>37</v>
      </c>
      <c r="D4" s="43" t="s">
        <v>16</v>
      </c>
      <c r="E4" s="44" t="s">
        <v>17</v>
      </c>
      <c r="F4" s="43" t="s">
        <v>9</v>
      </c>
      <c r="G4" s="43" t="s">
        <v>8</v>
      </c>
    </row>
    <row r="5" spans="2:8">
      <c r="C5" s="45" t="s">
        <v>38</v>
      </c>
      <c r="D5" s="17">
        <v>331</v>
      </c>
      <c r="E5" s="46">
        <f>D5/$D$7*100</f>
        <v>38.758782201405154</v>
      </c>
      <c r="F5" s="19">
        <v>149</v>
      </c>
      <c r="G5" s="19">
        <v>182</v>
      </c>
    </row>
    <row r="6" spans="2:8">
      <c r="C6" s="45" t="s">
        <v>39</v>
      </c>
      <c r="D6" s="17">
        <v>523</v>
      </c>
      <c r="E6" s="46">
        <f t="shared" ref="E6:E7" si="0">D6/$D$7*100</f>
        <v>61.241217798594846</v>
      </c>
      <c r="F6" s="19">
        <v>227</v>
      </c>
      <c r="G6" s="19">
        <v>296</v>
      </c>
    </row>
    <row r="7" spans="2:8">
      <c r="C7" s="47" t="s">
        <v>13</v>
      </c>
      <c r="D7" s="20">
        <v>854</v>
      </c>
      <c r="E7" s="51">
        <f t="shared" si="0"/>
        <v>100</v>
      </c>
      <c r="F7" s="20">
        <v>376</v>
      </c>
      <c r="G7" s="20">
        <v>478</v>
      </c>
      <c r="H7" s="2"/>
    </row>
    <row r="11" spans="2:8" ht="23.25" customHeight="1">
      <c r="B11" s="246"/>
      <c r="C11" s="530" t="s">
        <v>510</v>
      </c>
      <c r="D11" s="530"/>
      <c r="E11" s="530"/>
      <c r="F11" s="530"/>
      <c r="G11" s="530"/>
    </row>
    <row r="12" spans="2:8" ht="12.75" customHeight="1">
      <c r="B12" s="48"/>
      <c r="C12" s="53" t="s">
        <v>40</v>
      </c>
      <c r="D12" s="43" t="s">
        <v>16</v>
      </c>
      <c r="E12" s="44" t="s">
        <v>17</v>
      </c>
      <c r="F12" s="50" t="s">
        <v>9</v>
      </c>
      <c r="G12" s="50" t="s">
        <v>8</v>
      </c>
    </row>
    <row r="13" spans="2:8" ht="13.5" customHeight="1">
      <c r="C13" s="45" t="s">
        <v>41</v>
      </c>
      <c r="D13" s="17">
        <v>36</v>
      </c>
      <c r="E13" s="46">
        <f>D13/$D$22*100</f>
        <v>4.2154566744730682</v>
      </c>
      <c r="F13" s="19">
        <v>17</v>
      </c>
      <c r="G13" s="19">
        <v>19</v>
      </c>
    </row>
    <row r="14" spans="2:8">
      <c r="C14" s="45" t="s">
        <v>42</v>
      </c>
      <c r="D14" s="17">
        <v>58</v>
      </c>
      <c r="E14" s="46">
        <f t="shared" ref="E14:E22" si="1">D14/$D$22*100</f>
        <v>6.7915690866510543</v>
      </c>
      <c r="F14" s="19">
        <v>26</v>
      </c>
      <c r="G14" s="19">
        <v>32</v>
      </c>
    </row>
    <row r="15" spans="2:8" ht="13.5" customHeight="1">
      <c r="C15" s="45" t="s">
        <v>43</v>
      </c>
      <c r="D15" s="17">
        <v>108</v>
      </c>
      <c r="E15" s="46">
        <f t="shared" si="1"/>
        <v>12.646370023419204</v>
      </c>
      <c r="F15" s="19">
        <v>52</v>
      </c>
      <c r="G15" s="19">
        <v>56</v>
      </c>
    </row>
    <row r="16" spans="2:8">
      <c r="C16" s="45" t="s">
        <v>44</v>
      </c>
      <c r="D16" s="17">
        <v>138</v>
      </c>
      <c r="E16" s="46">
        <f t="shared" si="1"/>
        <v>16.159250585480095</v>
      </c>
      <c r="F16" s="19">
        <v>65</v>
      </c>
      <c r="G16" s="19">
        <v>73</v>
      </c>
    </row>
    <row r="17" spans="3:7">
      <c r="C17" s="45" t="s">
        <v>45</v>
      </c>
      <c r="D17" s="17">
        <v>155</v>
      </c>
      <c r="E17" s="46">
        <f t="shared" si="1"/>
        <v>18.149882903981265</v>
      </c>
      <c r="F17" s="19">
        <v>73</v>
      </c>
      <c r="G17" s="19">
        <v>82</v>
      </c>
    </row>
    <row r="18" spans="3:7">
      <c r="C18" s="45" t="s">
        <v>46</v>
      </c>
      <c r="D18" s="17">
        <v>144</v>
      </c>
      <c r="E18" s="46">
        <f t="shared" si="1"/>
        <v>16.861826697892273</v>
      </c>
      <c r="F18" s="19">
        <v>65</v>
      </c>
      <c r="G18" s="19">
        <v>79</v>
      </c>
    </row>
    <row r="19" spans="3:7">
      <c r="C19" s="45" t="s">
        <v>47</v>
      </c>
      <c r="D19" s="17">
        <v>111</v>
      </c>
      <c r="E19" s="46">
        <f t="shared" si="1"/>
        <v>12.997658079625293</v>
      </c>
      <c r="F19" s="19">
        <v>40</v>
      </c>
      <c r="G19" s="19">
        <v>71</v>
      </c>
    </row>
    <row r="20" spans="3:7">
      <c r="C20" s="45" t="s">
        <v>50</v>
      </c>
      <c r="D20" s="17">
        <v>70</v>
      </c>
      <c r="E20" s="46">
        <f t="shared" si="1"/>
        <v>8.1967213114754092</v>
      </c>
      <c r="F20" s="19">
        <v>26</v>
      </c>
      <c r="G20" s="19">
        <v>44</v>
      </c>
    </row>
    <row r="21" spans="3:7">
      <c r="C21" s="45" t="s">
        <v>49</v>
      </c>
      <c r="D21" s="17">
        <v>34</v>
      </c>
      <c r="E21" s="46">
        <f t="shared" si="1"/>
        <v>3.9812646370023423</v>
      </c>
      <c r="F21" s="19">
        <v>12</v>
      </c>
      <c r="G21" s="19">
        <v>22</v>
      </c>
    </row>
    <row r="22" spans="3:7">
      <c r="C22" s="47" t="s">
        <v>13</v>
      </c>
      <c r="D22" s="20">
        <v>854</v>
      </c>
      <c r="E22" s="51">
        <f t="shared" si="1"/>
        <v>100</v>
      </c>
      <c r="F22" s="20">
        <v>376</v>
      </c>
      <c r="G22" s="20">
        <v>478</v>
      </c>
    </row>
  </sheetData>
  <mergeCells count="2">
    <mergeCell ref="C3:G3"/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"/>
  <sheetViews>
    <sheetView workbookViewId="0">
      <selection activeCell="B5" sqref="B5"/>
    </sheetView>
  </sheetViews>
  <sheetFormatPr baseColWidth="10" defaultRowHeight="15"/>
  <cols>
    <col min="3" max="3" width="44.140625" style="41" customWidth="1"/>
  </cols>
  <sheetData>
    <row r="2" spans="2:7">
      <c r="C2" s="400"/>
    </row>
    <row r="4" spans="2:7" ht="15" customHeight="1">
      <c r="C4" s="530" t="s">
        <v>511</v>
      </c>
      <c r="D4" s="530"/>
      <c r="E4" s="530"/>
      <c r="F4" s="530"/>
      <c r="G4" s="530"/>
    </row>
    <row r="5" spans="2:7">
      <c r="B5" s="462" t="s">
        <v>486</v>
      </c>
      <c r="C5" s="230" t="s">
        <v>326</v>
      </c>
      <c r="D5" s="227" t="s">
        <v>16</v>
      </c>
      <c r="E5" s="227" t="s">
        <v>17</v>
      </c>
      <c r="F5" s="227" t="s">
        <v>9</v>
      </c>
      <c r="G5" s="227" t="s">
        <v>8</v>
      </c>
    </row>
    <row r="6" spans="2:7" ht="35.25" customHeight="1">
      <c r="B6" s="254"/>
      <c r="C6" s="255" t="s">
        <v>338</v>
      </c>
      <c r="D6" s="228">
        <v>2</v>
      </c>
      <c r="E6" s="258">
        <f>D6/D$54*100</f>
        <v>0.23419203747072601</v>
      </c>
      <c r="F6" s="229">
        <v>1</v>
      </c>
      <c r="G6" s="229">
        <v>1</v>
      </c>
    </row>
    <row r="7" spans="2:7">
      <c r="B7" s="254"/>
      <c r="C7" s="255" t="s">
        <v>339</v>
      </c>
      <c r="D7" s="228">
        <v>1</v>
      </c>
      <c r="E7" s="258">
        <f t="shared" ref="E7:E54" si="0">D7/D$54*100</f>
        <v>0.117096018735363</v>
      </c>
      <c r="F7" s="229">
        <v>0</v>
      </c>
      <c r="G7" s="229">
        <v>1</v>
      </c>
    </row>
    <row r="8" spans="2:7" ht="24">
      <c r="B8" s="254"/>
      <c r="C8" s="255" t="s">
        <v>340</v>
      </c>
      <c r="D8" s="228">
        <v>2</v>
      </c>
      <c r="E8" s="258">
        <f t="shared" si="0"/>
        <v>0.23419203747072601</v>
      </c>
      <c r="F8" s="229">
        <v>1</v>
      </c>
      <c r="G8" s="229">
        <v>1</v>
      </c>
    </row>
    <row r="9" spans="2:7">
      <c r="B9" s="254"/>
      <c r="C9" s="255" t="s">
        <v>323</v>
      </c>
      <c r="D9" s="228">
        <v>17</v>
      </c>
      <c r="E9" s="258">
        <f t="shared" si="0"/>
        <v>1.9906323185011712</v>
      </c>
      <c r="F9" s="229">
        <v>8</v>
      </c>
      <c r="G9" s="229">
        <v>9</v>
      </c>
    </row>
    <row r="10" spans="2:7" ht="24">
      <c r="B10" s="254"/>
      <c r="C10" s="256" t="s">
        <v>275</v>
      </c>
      <c r="D10" s="228">
        <v>9</v>
      </c>
      <c r="E10" s="258">
        <f t="shared" si="0"/>
        <v>1.053864168618267</v>
      </c>
      <c r="F10" s="229">
        <v>6</v>
      </c>
      <c r="G10" s="229">
        <v>3</v>
      </c>
    </row>
    <row r="11" spans="2:7">
      <c r="B11" s="254"/>
      <c r="C11" s="255" t="s">
        <v>341</v>
      </c>
      <c r="D11" s="228">
        <v>2</v>
      </c>
      <c r="E11" s="258">
        <f t="shared" si="0"/>
        <v>0.23419203747072601</v>
      </c>
      <c r="F11" s="229">
        <v>1</v>
      </c>
      <c r="G11" s="229">
        <v>1</v>
      </c>
    </row>
    <row r="12" spans="2:7" ht="24">
      <c r="B12" s="254"/>
      <c r="C12" s="256" t="s">
        <v>325</v>
      </c>
      <c r="D12" s="228">
        <v>2</v>
      </c>
      <c r="E12" s="258">
        <f t="shared" si="0"/>
        <v>0.23419203747072601</v>
      </c>
      <c r="F12" s="229">
        <v>1</v>
      </c>
      <c r="G12" s="229">
        <v>1</v>
      </c>
    </row>
    <row r="13" spans="2:7" ht="17.25" customHeight="1">
      <c r="B13" s="254"/>
      <c r="C13" s="255" t="s">
        <v>342</v>
      </c>
      <c r="D13" s="228">
        <v>1</v>
      </c>
      <c r="E13" s="258">
        <f t="shared" si="0"/>
        <v>0.117096018735363</v>
      </c>
      <c r="F13" s="229">
        <v>0</v>
      </c>
      <c r="G13" s="229">
        <v>1</v>
      </c>
    </row>
    <row r="14" spans="2:7">
      <c r="B14" s="254"/>
      <c r="C14" s="255" t="s">
        <v>276</v>
      </c>
      <c r="D14" s="228">
        <v>4</v>
      </c>
      <c r="E14" s="258">
        <f t="shared" si="0"/>
        <v>0.46838407494145201</v>
      </c>
      <c r="F14" s="229">
        <v>2</v>
      </c>
      <c r="G14" s="229">
        <v>2</v>
      </c>
    </row>
    <row r="15" spans="2:7">
      <c r="B15" s="254"/>
      <c r="C15" s="255" t="s">
        <v>277</v>
      </c>
      <c r="D15" s="228">
        <v>9</v>
      </c>
      <c r="E15" s="258">
        <f t="shared" si="0"/>
        <v>1.053864168618267</v>
      </c>
      <c r="F15" s="229">
        <v>3</v>
      </c>
      <c r="G15" s="229">
        <v>6</v>
      </c>
    </row>
    <row r="16" spans="2:7" ht="24">
      <c r="B16" s="254"/>
      <c r="C16" s="256" t="s">
        <v>306</v>
      </c>
      <c r="D16" s="228">
        <v>1</v>
      </c>
      <c r="E16" s="258">
        <f t="shared" si="0"/>
        <v>0.117096018735363</v>
      </c>
      <c r="F16" s="229">
        <v>0</v>
      </c>
      <c r="G16" s="229">
        <v>1</v>
      </c>
    </row>
    <row r="17" spans="2:7" ht="24.75" customHeight="1">
      <c r="B17" s="254"/>
      <c r="C17" s="256" t="s">
        <v>343</v>
      </c>
      <c r="D17" s="228">
        <v>3</v>
      </c>
      <c r="E17" s="258">
        <f t="shared" si="0"/>
        <v>0.35128805620608899</v>
      </c>
      <c r="F17" s="229">
        <v>2</v>
      </c>
      <c r="G17" s="229">
        <v>1</v>
      </c>
    </row>
    <row r="18" spans="2:7" ht="24">
      <c r="B18" s="254"/>
      <c r="C18" s="256" t="s">
        <v>324</v>
      </c>
      <c r="D18" s="228">
        <v>7</v>
      </c>
      <c r="E18" s="258">
        <f t="shared" si="0"/>
        <v>0.81967213114754101</v>
      </c>
      <c r="F18" s="229">
        <v>6</v>
      </c>
      <c r="G18" s="229">
        <v>1</v>
      </c>
    </row>
    <row r="19" spans="2:7" ht="24">
      <c r="B19" s="254"/>
      <c r="C19" s="256" t="s">
        <v>344</v>
      </c>
      <c r="D19" s="228">
        <v>1</v>
      </c>
      <c r="E19" s="258">
        <f t="shared" si="0"/>
        <v>0.117096018735363</v>
      </c>
      <c r="F19" s="229">
        <v>0</v>
      </c>
      <c r="G19" s="229">
        <v>1</v>
      </c>
    </row>
    <row r="20" spans="2:7" ht="24">
      <c r="B20" s="254"/>
      <c r="C20" s="255" t="s">
        <v>278</v>
      </c>
      <c r="D20" s="228">
        <v>2</v>
      </c>
      <c r="E20" s="258">
        <f t="shared" si="0"/>
        <v>0.23419203747072601</v>
      </c>
      <c r="F20" s="229">
        <v>0</v>
      </c>
      <c r="G20" s="229">
        <v>2</v>
      </c>
    </row>
    <row r="21" spans="2:7" ht="36">
      <c r="B21" s="254"/>
      <c r="C21" s="256" t="s">
        <v>345</v>
      </c>
      <c r="D21" s="228">
        <v>2</v>
      </c>
      <c r="E21" s="258">
        <f t="shared" si="0"/>
        <v>0.23419203747072601</v>
      </c>
      <c r="F21" s="229">
        <v>0</v>
      </c>
      <c r="G21" s="229">
        <v>2</v>
      </c>
    </row>
    <row r="22" spans="2:7" ht="24">
      <c r="B22" s="254"/>
      <c r="C22" s="256" t="s">
        <v>279</v>
      </c>
      <c r="D22" s="228">
        <v>2</v>
      </c>
      <c r="E22" s="258">
        <f t="shared" si="0"/>
        <v>0.23419203747072601</v>
      </c>
      <c r="F22" s="229">
        <v>0</v>
      </c>
      <c r="G22" s="229">
        <v>2</v>
      </c>
    </row>
    <row r="23" spans="2:7">
      <c r="B23" s="254"/>
      <c r="C23" s="255" t="s">
        <v>280</v>
      </c>
      <c r="D23" s="228">
        <v>3</v>
      </c>
      <c r="E23" s="258">
        <f t="shared" si="0"/>
        <v>0.35128805620608899</v>
      </c>
      <c r="F23" s="229">
        <v>0</v>
      </c>
      <c r="G23" s="229">
        <v>3</v>
      </c>
    </row>
    <row r="24" spans="2:7" ht="24">
      <c r="B24" s="254"/>
      <c r="C24" s="255" t="s">
        <v>281</v>
      </c>
      <c r="D24" s="228">
        <v>51</v>
      </c>
      <c r="E24" s="258">
        <f t="shared" si="0"/>
        <v>5.9718969555035128</v>
      </c>
      <c r="F24" s="229">
        <v>19</v>
      </c>
      <c r="G24" s="229">
        <v>32</v>
      </c>
    </row>
    <row r="25" spans="2:7">
      <c r="B25" s="254"/>
      <c r="C25" s="255" t="s">
        <v>282</v>
      </c>
      <c r="D25" s="228">
        <v>54</v>
      </c>
      <c r="E25" s="258">
        <f t="shared" si="0"/>
        <v>6.3231850117096018</v>
      </c>
      <c r="F25" s="229">
        <v>20</v>
      </c>
      <c r="G25" s="229">
        <v>34</v>
      </c>
    </row>
    <row r="26" spans="2:7">
      <c r="B26" s="254"/>
      <c r="C26" s="257" t="s">
        <v>303</v>
      </c>
      <c r="D26" s="228">
        <v>2</v>
      </c>
      <c r="E26" s="258">
        <f t="shared" si="0"/>
        <v>0.23419203747072601</v>
      </c>
      <c r="F26" s="229">
        <v>1</v>
      </c>
      <c r="G26" s="229">
        <v>1</v>
      </c>
    </row>
    <row r="27" spans="2:7">
      <c r="B27" s="254"/>
      <c r="C27" s="257" t="s">
        <v>346</v>
      </c>
      <c r="D27" s="228">
        <v>1</v>
      </c>
      <c r="E27" s="258">
        <f t="shared" si="0"/>
        <v>0.117096018735363</v>
      </c>
      <c r="F27" s="229">
        <v>0</v>
      </c>
      <c r="G27" s="229">
        <v>1</v>
      </c>
    </row>
    <row r="28" spans="2:7">
      <c r="B28" s="254"/>
      <c r="C28" s="257" t="s">
        <v>307</v>
      </c>
      <c r="D28" s="228">
        <v>2</v>
      </c>
      <c r="E28" s="258">
        <f t="shared" si="0"/>
        <v>0.23419203747072601</v>
      </c>
      <c r="F28" s="229">
        <v>0</v>
      </c>
      <c r="G28" s="229">
        <v>2</v>
      </c>
    </row>
    <row r="29" spans="2:7" ht="24">
      <c r="B29" s="254"/>
      <c r="C29" s="257" t="s">
        <v>347</v>
      </c>
      <c r="D29" s="228">
        <v>8</v>
      </c>
      <c r="E29" s="258">
        <f t="shared" si="0"/>
        <v>0.93676814988290402</v>
      </c>
      <c r="F29" s="229">
        <v>7</v>
      </c>
      <c r="G29" s="229">
        <v>1</v>
      </c>
    </row>
    <row r="30" spans="2:7">
      <c r="B30" s="254"/>
      <c r="C30" s="257" t="s">
        <v>321</v>
      </c>
      <c r="D30" s="228">
        <v>3</v>
      </c>
      <c r="E30" s="258">
        <f t="shared" si="0"/>
        <v>0.35128805620608899</v>
      </c>
      <c r="F30" s="229">
        <v>0</v>
      </c>
      <c r="G30" s="229">
        <v>3</v>
      </c>
    </row>
    <row r="31" spans="2:7">
      <c r="B31" s="254"/>
      <c r="C31" s="255" t="s">
        <v>283</v>
      </c>
      <c r="D31" s="228">
        <v>26</v>
      </c>
      <c r="E31" s="258">
        <f t="shared" si="0"/>
        <v>3.0444964871194378</v>
      </c>
      <c r="F31" s="229">
        <v>5</v>
      </c>
      <c r="G31" s="229">
        <v>21</v>
      </c>
    </row>
    <row r="32" spans="2:7">
      <c r="B32" s="254"/>
      <c r="C32" s="255" t="s">
        <v>284</v>
      </c>
      <c r="D32" s="228">
        <v>39</v>
      </c>
      <c r="E32" s="258">
        <f t="shared" si="0"/>
        <v>4.5667447306791571</v>
      </c>
      <c r="F32" s="229">
        <v>13</v>
      </c>
      <c r="G32" s="229">
        <v>26</v>
      </c>
    </row>
    <row r="33" spans="2:7" ht="24">
      <c r="B33" s="254"/>
      <c r="C33" s="257" t="s">
        <v>322</v>
      </c>
      <c r="D33" s="228">
        <v>3</v>
      </c>
      <c r="E33" s="258">
        <f t="shared" si="0"/>
        <v>0.35128805620608899</v>
      </c>
      <c r="F33" s="229">
        <v>2</v>
      </c>
      <c r="G33" s="229">
        <v>1</v>
      </c>
    </row>
    <row r="34" spans="2:7" ht="25.5" customHeight="1">
      <c r="B34" s="254"/>
      <c r="C34" s="255" t="s">
        <v>285</v>
      </c>
      <c r="D34" s="228">
        <v>26</v>
      </c>
      <c r="E34" s="258">
        <f t="shared" si="0"/>
        <v>3.0444964871194378</v>
      </c>
      <c r="F34" s="229">
        <v>11</v>
      </c>
      <c r="G34" s="229">
        <v>15</v>
      </c>
    </row>
    <row r="35" spans="2:7" ht="24">
      <c r="B35" s="254"/>
      <c r="C35" s="255" t="s">
        <v>286</v>
      </c>
      <c r="D35" s="228">
        <v>13</v>
      </c>
      <c r="E35" s="258">
        <f t="shared" si="0"/>
        <v>1.5222482435597189</v>
      </c>
      <c r="F35" s="229">
        <v>3</v>
      </c>
      <c r="G35" s="229">
        <v>10</v>
      </c>
    </row>
    <row r="36" spans="2:7" ht="36">
      <c r="B36" s="254"/>
      <c r="C36" s="255" t="s">
        <v>287</v>
      </c>
      <c r="D36" s="228">
        <v>8</v>
      </c>
      <c r="E36" s="258">
        <f t="shared" si="0"/>
        <v>0.93676814988290402</v>
      </c>
      <c r="F36" s="229">
        <v>3</v>
      </c>
      <c r="G36" s="229">
        <v>5</v>
      </c>
    </row>
    <row r="37" spans="2:7">
      <c r="B37" s="254"/>
      <c r="C37" s="255" t="s">
        <v>288</v>
      </c>
      <c r="D37" s="228">
        <v>30</v>
      </c>
      <c r="E37" s="258">
        <f t="shared" si="0"/>
        <v>3.5128805620608898</v>
      </c>
      <c r="F37" s="229">
        <v>11</v>
      </c>
      <c r="G37" s="229">
        <v>19</v>
      </c>
    </row>
    <row r="38" spans="2:7" ht="24">
      <c r="B38" s="254"/>
      <c r="C38" s="257" t="s">
        <v>304</v>
      </c>
      <c r="D38" s="228">
        <v>7</v>
      </c>
      <c r="E38" s="258">
        <f t="shared" si="0"/>
        <v>0.81967213114754101</v>
      </c>
      <c r="F38" s="229">
        <v>3</v>
      </c>
      <c r="G38" s="229">
        <v>4</v>
      </c>
    </row>
    <row r="39" spans="2:7" ht="24">
      <c r="B39" s="254"/>
      <c r="C39" s="255" t="s">
        <v>289</v>
      </c>
      <c r="D39" s="228">
        <v>8</v>
      </c>
      <c r="E39" s="258">
        <f t="shared" si="0"/>
        <v>0.93676814988290402</v>
      </c>
      <c r="F39" s="229">
        <v>3</v>
      </c>
      <c r="G39" s="229">
        <v>5</v>
      </c>
    </row>
    <row r="40" spans="2:7" ht="24">
      <c r="B40" s="254"/>
      <c r="C40" s="255" t="s">
        <v>290</v>
      </c>
      <c r="D40" s="228">
        <v>75</v>
      </c>
      <c r="E40" s="258">
        <f t="shared" si="0"/>
        <v>8.7822014051522252</v>
      </c>
      <c r="F40" s="229">
        <v>41</v>
      </c>
      <c r="G40" s="229">
        <v>34</v>
      </c>
    </row>
    <row r="41" spans="2:7" ht="24">
      <c r="B41" s="254"/>
      <c r="C41" s="255" t="s">
        <v>291</v>
      </c>
      <c r="D41" s="228">
        <v>28</v>
      </c>
      <c r="E41" s="258">
        <f t="shared" si="0"/>
        <v>3.278688524590164</v>
      </c>
      <c r="F41" s="229">
        <v>12</v>
      </c>
      <c r="G41" s="229">
        <v>16</v>
      </c>
    </row>
    <row r="42" spans="2:7">
      <c r="B42" s="254"/>
      <c r="C42" s="255" t="s">
        <v>292</v>
      </c>
      <c r="D42" s="228">
        <v>31</v>
      </c>
      <c r="E42" s="258">
        <f t="shared" si="0"/>
        <v>3.629976580796253</v>
      </c>
      <c r="F42" s="229">
        <v>8</v>
      </c>
      <c r="G42" s="229">
        <v>23</v>
      </c>
    </row>
    <row r="43" spans="2:7">
      <c r="B43" s="254"/>
      <c r="C43" s="255" t="s">
        <v>293</v>
      </c>
      <c r="D43" s="228">
        <v>7</v>
      </c>
      <c r="E43" s="258">
        <f t="shared" si="0"/>
        <v>0.81967213114754101</v>
      </c>
      <c r="F43" s="229">
        <v>2</v>
      </c>
      <c r="G43" s="229">
        <v>5</v>
      </c>
    </row>
    <row r="44" spans="2:7" ht="36">
      <c r="B44" s="254"/>
      <c r="C44" s="255" t="s">
        <v>294</v>
      </c>
      <c r="D44" s="228">
        <v>3</v>
      </c>
      <c r="E44" s="258">
        <f t="shared" si="0"/>
        <v>0.35128805620608899</v>
      </c>
      <c r="F44" s="229">
        <v>2</v>
      </c>
      <c r="G44" s="229">
        <v>1</v>
      </c>
    </row>
    <row r="45" spans="2:7" ht="24">
      <c r="B45" s="254"/>
      <c r="C45" s="255" t="s">
        <v>295</v>
      </c>
      <c r="D45" s="228">
        <v>7</v>
      </c>
      <c r="E45" s="258">
        <f t="shared" si="0"/>
        <v>0.81967213114754101</v>
      </c>
      <c r="F45" s="229">
        <v>3</v>
      </c>
      <c r="G45" s="229">
        <v>4</v>
      </c>
    </row>
    <row r="46" spans="2:7">
      <c r="B46" s="254"/>
      <c r="C46" s="255" t="s">
        <v>296</v>
      </c>
      <c r="D46" s="228">
        <v>4</v>
      </c>
      <c r="E46" s="258">
        <f t="shared" si="0"/>
        <v>0.46838407494145201</v>
      </c>
      <c r="F46" s="229">
        <v>0</v>
      </c>
      <c r="G46" s="229">
        <v>4</v>
      </c>
    </row>
    <row r="47" spans="2:7">
      <c r="B47" s="254"/>
      <c r="C47" s="255" t="s">
        <v>297</v>
      </c>
      <c r="D47" s="228">
        <v>73</v>
      </c>
      <c r="E47" s="258">
        <f t="shared" si="0"/>
        <v>8.5480093676814981</v>
      </c>
      <c r="F47" s="229">
        <v>23</v>
      </c>
      <c r="G47" s="229">
        <v>50</v>
      </c>
    </row>
    <row r="48" spans="2:7">
      <c r="B48" s="254"/>
      <c r="C48" s="255" t="s">
        <v>298</v>
      </c>
      <c r="D48" s="228">
        <v>18</v>
      </c>
      <c r="E48" s="258">
        <f t="shared" si="0"/>
        <v>2.1077283372365341</v>
      </c>
      <c r="F48" s="229">
        <v>10</v>
      </c>
      <c r="G48" s="229">
        <v>8</v>
      </c>
    </row>
    <row r="49" spans="2:7" ht="36">
      <c r="B49" s="254"/>
      <c r="C49" s="255" t="s">
        <v>299</v>
      </c>
      <c r="D49" s="228">
        <v>14</v>
      </c>
      <c r="E49" s="258">
        <f t="shared" si="0"/>
        <v>1.639344262295082</v>
      </c>
      <c r="F49" s="229">
        <v>12</v>
      </c>
      <c r="G49" s="229">
        <v>2</v>
      </c>
    </row>
    <row r="50" spans="2:7">
      <c r="B50" s="254"/>
      <c r="C50" s="255" t="s">
        <v>300</v>
      </c>
      <c r="D50" s="228">
        <v>127</v>
      </c>
      <c r="E50" s="258">
        <f t="shared" si="0"/>
        <v>14.871194379391101</v>
      </c>
      <c r="F50" s="229">
        <v>71</v>
      </c>
      <c r="G50" s="229">
        <v>56</v>
      </c>
    </row>
    <row r="51" spans="2:7">
      <c r="B51" s="254"/>
      <c r="C51" s="257" t="s">
        <v>305</v>
      </c>
      <c r="D51" s="228">
        <v>5</v>
      </c>
      <c r="E51" s="258">
        <f t="shared" si="0"/>
        <v>0.58548009367681508</v>
      </c>
      <c r="F51" s="229">
        <v>1</v>
      </c>
      <c r="G51" s="229">
        <v>4</v>
      </c>
    </row>
    <row r="52" spans="2:7">
      <c r="B52" s="254"/>
      <c r="C52" s="255" t="s">
        <v>301</v>
      </c>
      <c r="D52" s="228">
        <v>92</v>
      </c>
      <c r="E52" s="258">
        <f t="shared" si="0"/>
        <v>10.772833723653395</v>
      </c>
      <c r="F52" s="229">
        <v>51</v>
      </c>
      <c r="G52" s="229">
        <v>41</v>
      </c>
    </row>
    <row r="53" spans="2:7" ht="24">
      <c r="B53" s="254"/>
      <c r="C53" s="255" t="s">
        <v>302</v>
      </c>
      <c r="D53" s="228">
        <v>19</v>
      </c>
      <c r="E53" s="258">
        <f t="shared" si="0"/>
        <v>2.2248243559718972</v>
      </c>
      <c r="F53" s="229">
        <v>8</v>
      </c>
      <c r="G53" s="229">
        <v>11</v>
      </c>
    </row>
    <row r="54" spans="2:7">
      <c r="C54" s="234" t="s">
        <v>13</v>
      </c>
      <c r="D54" s="235">
        <v>854</v>
      </c>
      <c r="E54" s="259">
        <f t="shared" si="0"/>
        <v>100</v>
      </c>
      <c r="F54" s="235">
        <v>376</v>
      </c>
      <c r="G54" s="235">
        <v>478</v>
      </c>
    </row>
  </sheetData>
  <mergeCells count="1">
    <mergeCell ref="C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opLeftCell="A27" workbookViewId="0">
      <selection activeCell="B28" sqref="B28:I28"/>
    </sheetView>
  </sheetViews>
  <sheetFormatPr baseColWidth="10" defaultRowHeight="15"/>
  <cols>
    <col min="1" max="1" width="15.5703125" customWidth="1"/>
    <col min="2" max="2" width="17.140625" customWidth="1"/>
    <col min="9" max="9" width="11.140625" customWidth="1"/>
    <col min="249" max="249" width="18.42578125" customWidth="1"/>
    <col min="505" max="505" width="18.42578125" customWidth="1"/>
    <col min="761" max="761" width="18.42578125" customWidth="1"/>
    <col min="1017" max="1017" width="18.42578125" customWidth="1"/>
    <col min="1273" max="1273" width="18.42578125" customWidth="1"/>
    <col min="1529" max="1529" width="18.42578125" customWidth="1"/>
    <col min="1785" max="1785" width="18.42578125" customWidth="1"/>
    <col min="2041" max="2041" width="18.42578125" customWidth="1"/>
    <col min="2297" max="2297" width="18.42578125" customWidth="1"/>
    <col min="2553" max="2553" width="18.42578125" customWidth="1"/>
    <col min="2809" max="2809" width="18.42578125" customWidth="1"/>
    <col min="3065" max="3065" width="18.42578125" customWidth="1"/>
    <col min="3321" max="3321" width="18.42578125" customWidth="1"/>
    <col min="3577" max="3577" width="18.42578125" customWidth="1"/>
    <col min="3833" max="3833" width="18.42578125" customWidth="1"/>
    <col min="4089" max="4089" width="18.42578125" customWidth="1"/>
    <col min="4345" max="4345" width="18.42578125" customWidth="1"/>
    <col min="4601" max="4601" width="18.42578125" customWidth="1"/>
    <col min="4857" max="4857" width="18.42578125" customWidth="1"/>
    <col min="5113" max="5113" width="18.42578125" customWidth="1"/>
    <col min="5369" max="5369" width="18.42578125" customWidth="1"/>
    <col min="5625" max="5625" width="18.42578125" customWidth="1"/>
    <col min="5881" max="5881" width="18.42578125" customWidth="1"/>
    <col min="6137" max="6137" width="18.42578125" customWidth="1"/>
    <col min="6393" max="6393" width="18.42578125" customWidth="1"/>
    <col min="6649" max="6649" width="18.42578125" customWidth="1"/>
    <col min="6905" max="6905" width="18.42578125" customWidth="1"/>
    <col min="7161" max="7161" width="18.42578125" customWidth="1"/>
    <col min="7417" max="7417" width="18.42578125" customWidth="1"/>
    <col min="7673" max="7673" width="18.42578125" customWidth="1"/>
    <col min="7929" max="7929" width="18.42578125" customWidth="1"/>
    <col min="8185" max="8185" width="18.42578125" customWidth="1"/>
    <col min="8441" max="8441" width="18.42578125" customWidth="1"/>
    <col min="8697" max="8697" width="18.42578125" customWidth="1"/>
    <col min="8953" max="8953" width="18.42578125" customWidth="1"/>
    <col min="9209" max="9209" width="18.42578125" customWidth="1"/>
    <col min="9465" max="9465" width="18.42578125" customWidth="1"/>
    <col min="9721" max="9721" width="18.42578125" customWidth="1"/>
    <col min="9977" max="9977" width="18.42578125" customWidth="1"/>
    <col min="10233" max="10233" width="18.42578125" customWidth="1"/>
    <col min="10489" max="10489" width="18.42578125" customWidth="1"/>
    <col min="10745" max="10745" width="18.42578125" customWidth="1"/>
    <col min="11001" max="11001" width="18.42578125" customWidth="1"/>
    <col min="11257" max="11257" width="18.42578125" customWidth="1"/>
    <col min="11513" max="11513" width="18.42578125" customWidth="1"/>
    <col min="11769" max="11769" width="18.42578125" customWidth="1"/>
    <col min="12025" max="12025" width="18.42578125" customWidth="1"/>
    <col min="12281" max="12281" width="18.42578125" customWidth="1"/>
    <col min="12537" max="12537" width="18.42578125" customWidth="1"/>
    <col min="12793" max="12793" width="18.42578125" customWidth="1"/>
    <col min="13049" max="13049" width="18.42578125" customWidth="1"/>
    <col min="13305" max="13305" width="18.42578125" customWidth="1"/>
    <col min="13561" max="13561" width="18.42578125" customWidth="1"/>
    <col min="13817" max="13817" width="18.42578125" customWidth="1"/>
    <col min="14073" max="14073" width="18.42578125" customWidth="1"/>
    <col min="14329" max="14329" width="18.42578125" customWidth="1"/>
    <col min="14585" max="14585" width="18.42578125" customWidth="1"/>
    <col min="14841" max="14841" width="18.42578125" customWidth="1"/>
    <col min="15097" max="15097" width="18.42578125" customWidth="1"/>
    <col min="15353" max="15353" width="18.42578125" customWidth="1"/>
    <col min="15609" max="15609" width="18.42578125" customWidth="1"/>
    <col min="15865" max="15865" width="18.42578125" customWidth="1"/>
    <col min="16121" max="16121" width="18.42578125" customWidth="1"/>
  </cols>
  <sheetData>
    <row r="2" spans="1:8" ht="15" customHeight="1">
      <c r="A2" s="260"/>
      <c r="B2" s="535" t="s">
        <v>51</v>
      </c>
      <c r="C2" s="535"/>
      <c r="D2" s="535"/>
      <c r="E2" s="535"/>
      <c r="F2" s="535"/>
      <c r="G2" s="535"/>
    </row>
    <row r="3" spans="1:8">
      <c r="B3" s="55" t="s">
        <v>52</v>
      </c>
      <c r="C3" s="56" t="s">
        <v>16</v>
      </c>
      <c r="D3" s="57" t="s">
        <v>38</v>
      </c>
      <c r="E3" s="58" t="s">
        <v>53</v>
      </c>
      <c r="F3" s="56" t="s">
        <v>39</v>
      </c>
      <c r="G3" s="58" t="s">
        <v>53</v>
      </c>
      <c r="H3" s="71"/>
    </row>
    <row r="4" spans="1:8" ht="15.75" customHeight="1">
      <c r="A4" s="59"/>
      <c r="B4" s="60" t="s">
        <v>368</v>
      </c>
      <c r="C4" s="61">
        <v>1</v>
      </c>
      <c r="D4" s="62">
        <v>0</v>
      </c>
      <c r="E4" s="63">
        <f>D4/$C$25*100</f>
        <v>0</v>
      </c>
      <c r="F4" s="62">
        <v>1</v>
      </c>
      <c r="G4" s="63">
        <f t="shared" ref="G4:G21" si="0">F4/$C$25*100</f>
        <v>0.117096018735363</v>
      </c>
      <c r="H4" s="70"/>
    </row>
    <row r="5" spans="1:8">
      <c r="A5" s="59"/>
      <c r="B5" s="60" t="s">
        <v>348</v>
      </c>
      <c r="C5" s="61">
        <v>1</v>
      </c>
      <c r="D5" s="62">
        <v>0</v>
      </c>
      <c r="E5" s="63">
        <f t="shared" ref="E5:E21" si="1">D5/$C$25*100</f>
        <v>0</v>
      </c>
      <c r="F5" s="62">
        <v>1</v>
      </c>
      <c r="G5" s="63">
        <f t="shared" si="0"/>
        <v>0.117096018735363</v>
      </c>
      <c r="H5" s="70"/>
    </row>
    <row r="6" spans="1:8">
      <c r="A6" s="59"/>
      <c r="B6" s="60" t="s">
        <v>349</v>
      </c>
      <c r="C6" s="61">
        <v>10</v>
      </c>
      <c r="D6" s="62">
        <v>8</v>
      </c>
      <c r="E6" s="63">
        <f t="shared" si="1"/>
        <v>0.93676814988290402</v>
      </c>
      <c r="F6" s="62">
        <v>2</v>
      </c>
      <c r="G6" s="63">
        <f t="shared" si="0"/>
        <v>0.23419203747072601</v>
      </c>
      <c r="H6" s="70"/>
    </row>
    <row r="7" spans="1:8">
      <c r="A7" s="59"/>
      <c r="B7" s="60" t="s">
        <v>350</v>
      </c>
      <c r="C7" s="61">
        <v>7</v>
      </c>
      <c r="D7" s="62">
        <v>2</v>
      </c>
      <c r="E7" s="63">
        <f t="shared" si="1"/>
        <v>0.23419203747072601</v>
      </c>
      <c r="F7" s="62">
        <v>5</v>
      </c>
      <c r="G7" s="63">
        <f t="shared" si="0"/>
        <v>0.58548009367681508</v>
      </c>
      <c r="H7" s="70"/>
    </row>
    <row r="8" spans="1:8">
      <c r="A8" s="59"/>
      <c r="B8" s="60" t="s">
        <v>351</v>
      </c>
      <c r="C8" s="61">
        <v>9</v>
      </c>
      <c r="D8" s="62">
        <v>2</v>
      </c>
      <c r="E8" s="63">
        <f t="shared" si="1"/>
        <v>0.23419203747072601</v>
      </c>
      <c r="F8" s="62">
        <v>7</v>
      </c>
      <c r="G8" s="63">
        <f t="shared" si="0"/>
        <v>0.81967213114754101</v>
      </c>
      <c r="H8" s="70"/>
    </row>
    <row r="9" spans="1:8" ht="24">
      <c r="A9" s="59"/>
      <c r="B9" s="60" t="s">
        <v>352</v>
      </c>
      <c r="C9" s="61">
        <v>2</v>
      </c>
      <c r="D9" s="62">
        <v>0</v>
      </c>
      <c r="E9" s="63">
        <f t="shared" si="1"/>
        <v>0</v>
      </c>
      <c r="F9" s="62">
        <v>2</v>
      </c>
      <c r="G9" s="63">
        <f t="shared" si="0"/>
        <v>0.23419203747072601</v>
      </c>
      <c r="H9" s="70"/>
    </row>
    <row r="10" spans="1:8" ht="15" customHeight="1">
      <c r="A10" s="59"/>
      <c r="B10" s="60" t="s">
        <v>353</v>
      </c>
      <c r="C10" s="61">
        <v>34</v>
      </c>
      <c r="D10" s="62">
        <v>15</v>
      </c>
      <c r="E10" s="63">
        <f t="shared" si="1"/>
        <v>1.7564402810304449</v>
      </c>
      <c r="F10" s="62">
        <v>19</v>
      </c>
      <c r="G10" s="63">
        <f t="shared" si="0"/>
        <v>2.2248243559718972</v>
      </c>
      <c r="H10" s="70"/>
    </row>
    <row r="11" spans="1:8" ht="16.5" customHeight="1">
      <c r="A11" s="59"/>
      <c r="B11" s="60" t="s">
        <v>354</v>
      </c>
      <c r="C11" s="61">
        <v>3</v>
      </c>
      <c r="D11" s="62">
        <v>1</v>
      </c>
      <c r="E11" s="63">
        <f t="shared" si="1"/>
        <v>0.117096018735363</v>
      </c>
      <c r="F11" s="62">
        <v>2</v>
      </c>
      <c r="G11" s="63">
        <f t="shared" si="0"/>
        <v>0.23419203747072601</v>
      </c>
      <c r="H11" s="70"/>
    </row>
    <row r="12" spans="1:8">
      <c r="A12" s="59"/>
      <c r="B12" s="60" t="s">
        <v>355</v>
      </c>
      <c r="C12" s="61">
        <v>1</v>
      </c>
      <c r="D12" s="62">
        <v>0</v>
      </c>
      <c r="E12" s="63">
        <f t="shared" si="1"/>
        <v>0</v>
      </c>
      <c r="F12" s="62">
        <v>1</v>
      </c>
      <c r="G12" s="63">
        <f t="shared" si="0"/>
        <v>0.117096018735363</v>
      </c>
      <c r="H12" s="70"/>
    </row>
    <row r="13" spans="1:8">
      <c r="A13" s="59"/>
      <c r="B13" s="60" t="s">
        <v>356</v>
      </c>
      <c r="C13" s="61">
        <v>1</v>
      </c>
      <c r="D13" s="62">
        <v>1</v>
      </c>
      <c r="E13" s="63">
        <f t="shared" si="1"/>
        <v>0.117096018735363</v>
      </c>
      <c r="F13" s="62">
        <v>0</v>
      </c>
      <c r="G13" s="63">
        <f t="shared" si="0"/>
        <v>0</v>
      </c>
      <c r="H13" s="70"/>
    </row>
    <row r="14" spans="1:8" ht="16.5" customHeight="1">
      <c r="A14" s="59"/>
      <c r="B14" s="60" t="s">
        <v>357</v>
      </c>
      <c r="C14" s="61">
        <v>2</v>
      </c>
      <c r="D14" s="62">
        <v>2</v>
      </c>
      <c r="E14" s="63">
        <f t="shared" si="1"/>
        <v>0.23419203747072601</v>
      </c>
      <c r="F14" s="62">
        <v>0</v>
      </c>
      <c r="G14" s="63">
        <f t="shared" si="0"/>
        <v>0</v>
      </c>
      <c r="H14" s="70"/>
    </row>
    <row r="15" spans="1:8">
      <c r="A15" s="59"/>
      <c r="B15" s="60" t="s">
        <v>358</v>
      </c>
      <c r="C15" s="61">
        <v>1</v>
      </c>
      <c r="D15" s="62">
        <v>0</v>
      </c>
      <c r="E15" s="63">
        <f t="shared" si="1"/>
        <v>0</v>
      </c>
      <c r="F15" s="62">
        <v>1</v>
      </c>
      <c r="G15" s="63">
        <f t="shared" si="0"/>
        <v>0.117096018735363</v>
      </c>
      <c r="H15" s="70"/>
    </row>
    <row r="16" spans="1:8">
      <c r="A16" s="59"/>
      <c r="B16" s="60" t="s">
        <v>359</v>
      </c>
      <c r="C16" s="61">
        <v>1</v>
      </c>
      <c r="D16" s="62">
        <v>1</v>
      </c>
      <c r="E16" s="63">
        <f t="shared" si="1"/>
        <v>0.117096018735363</v>
      </c>
      <c r="F16" s="62">
        <v>0</v>
      </c>
      <c r="G16" s="63">
        <f t="shared" si="0"/>
        <v>0</v>
      </c>
      <c r="H16" s="70"/>
    </row>
    <row r="17" spans="1:9">
      <c r="A17" s="59"/>
      <c r="B17" s="60" t="s">
        <v>360</v>
      </c>
      <c r="C17" s="61">
        <v>42</v>
      </c>
      <c r="D17" s="62">
        <v>22</v>
      </c>
      <c r="E17" s="63">
        <f t="shared" si="1"/>
        <v>2.5761124121779861</v>
      </c>
      <c r="F17" s="62">
        <v>20</v>
      </c>
      <c r="G17" s="63">
        <f t="shared" si="0"/>
        <v>2.3419203747072603</v>
      </c>
      <c r="H17" s="70"/>
    </row>
    <row r="18" spans="1:9" ht="13.5" customHeight="1">
      <c r="A18" s="59"/>
      <c r="B18" s="60" t="s">
        <v>361</v>
      </c>
      <c r="C18" s="61">
        <v>1</v>
      </c>
      <c r="D18" s="62">
        <v>0</v>
      </c>
      <c r="E18" s="63">
        <f t="shared" si="1"/>
        <v>0</v>
      </c>
      <c r="F18" s="62">
        <v>1</v>
      </c>
      <c r="G18" s="63">
        <f t="shared" si="0"/>
        <v>0.117096018735363</v>
      </c>
      <c r="H18" s="70"/>
    </row>
    <row r="19" spans="1:9" ht="17.25" customHeight="1">
      <c r="A19" s="59"/>
      <c r="B19" s="60" t="s">
        <v>362</v>
      </c>
      <c r="C19" s="61">
        <v>7</v>
      </c>
      <c r="D19" s="62">
        <v>3</v>
      </c>
      <c r="E19" s="63">
        <f t="shared" si="1"/>
        <v>0.35128805620608899</v>
      </c>
      <c r="F19" s="62">
        <v>4</v>
      </c>
      <c r="G19" s="63">
        <f t="shared" si="0"/>
        <v>0.46838407494145201</v>
      </c>
      <c r="H19" s="70"/>
    </row>
    <row r="20" spans="1:9" ht="14.25" customHeight="1">
      <c r="A20" s="59"/>
      <c r="B20" s="60" t="s">
        <v>363</v>
      </c>
      <c r="C20" s="61">
        <v>1</v>
      </c>
      <c r="D20" s="62">
        <v>1</v>
      </c>
      <c r="E20" s="63">
        <f t="shared" si="1"/>
        <v>0.117096018735363</v>
      </c>
      <c r="F20" s="62">
        <v>0</v>
      </c>
      <c r="G20" s="63">
        <f t="shared" si="0"/>
        <v>0</v>
      </c>
      <c r="H20" s="70"/>
    </row>
    <row r="21" spans="1:9" ht="14.25" customHeight="1">
      <c r="A21" s="59"/>
      <c r="B21" s="60" t="s">
        <v>367</v>
      </c>
      <c r="C21" s="61">
        <v>1</v>
      </c>
      <c r="D21" s="62">
        <v>1</v>
      </c>
      <c r="E21" s="63">
        <f t="shared" si="1"/>
        <v>0.117096018735363</v>
      </c>
      <c r="F21" s="62">
        <v>0</v>
      </c>
      <c r="G21" s="63">
        <f t="shared" si="0"/>
        <v>0</v>
      </c>
      <c r="H21" s="70"/>
    </row>
    <row r="22" spans="1:9">
      <c r="A22" s="59"/>
      <c r="B22" s="60" t="s">
        <v>364</v>
      </c>
      <c r="C22" s="61">
        <v>725</v>
      </c>
      <c r="D22" s="62">
        <v>270</v>
      </c>
      <c r="E22" s="63">
        <f t="shared" ref="E22:E24" si="2">D22/$C$25*100</f>
        <v>31.615925058548012</v>
      </c>
      <c r="F22" s="62">
        <v>455</v>
      </c>
      <c r="G22" s="63">
        <f t="shared" ref="G22:G24" si="3">F22/$C$25*100</f>
        <v>53.278688524590166</v>
      </c>
      <c r="H22" s="70"/>
    </row>
    <row r="23" spans="1:9">
      <c r="A23" s="59"/>
      <c r="B23" s="60" t="s">
        <v>365</v>
      </c>
      <c r="C23" s="61">
        <v>3</v>
      </c>
      <c r="D23" s="62">
        <v>1</v>
      </c>
      <c r="E23" s="63">
        <f t="shared" si="2"/>
        <v>0.117096018735363</v>
      </c>
      <c r="F23" s="62">
        <v>2</v>
      </c>
      <c r="G23" s="63">
        <f t="shared" si="3"/>
        <v>0.23419203747072601</v>
      </c>
      <c r="H23" s="70"/>
    </row>
    <row r="24" spans="1:9">
      <c r="A24" s="59"/>
      <c r="B24" s="109" t="s">
        <v>366</v>
      </c>
      <c r="C24" s="61">
        <v>1</v>
      </c>
      <c r="D24">
        <v>1</v>
      </c>
      <c r="E24" s="63">
        <f t="shared" si="2"/>
        <v>0.117096018735363</v>
      </c>
      <c r="F24">
        <v>0</v>
      </c>
      <c r="G24" s="63">
        <f t="shared" si="3"/>
        <v>0</v>
      </c>
      <c r="H24" s="70"/>
    </row>
    <row r="25" spans="1:9">
      <c r="B25" s="64" t="s">
        <v>13</v>
      </c>
      <c r="C25" s="65">
        <v>854</v>
      </c>
      <c r="D25" s="65">
        <v>331</v>
      </c>
      <c r="E25" s="66">
        <f>D25/$C$25*100</f>
        <v>38.758782201405154</v>
      </c>
      <c r="F25" s="65">
        <v>523</v>
      </c>
      <c r="G25" s="66">
        <f>F25/$C$25*100</f>
        <v>61.241217798594846</v>
      </c>
      <c r="H25" s="74"/>
      <c r="I25" s="74"/>
    </row>
    <row r="26" spans="1:9">
      <c r="B26" s="466"/>
      <c r="C26" s="466"/>
      <c r="D26" s="466"/>
      <c r="E26" s="466"/>
      <c r="F26" s="466"/>
      <c r="G26" s="466"/>
      <c r="H26" s="69"/>
    </row>
    <row r="28" spans="1:9" ht="15" customHeight="1">
      <c r="A28" s="246"/>
      <c r="B28" s="535" t="s">
        <v>54</v>
      </c>
      <c r="C28" s="535"/>
      <c r="D28" s="535"/>
      <c r="E28" s="535"/>
      <c r="F28" s="535"/>
      <c r="G28" s="535"/>
      <c r="H28" s="535"/>
      <c r="I28" s="535"/>
    </row>
    <row r="29" spans="1:9">
      <c r="B29" s="410"/>
      <c r="C29" s="463" t="s">
        <v>35</v>
      </c>
      <c r="D29" s="464"/>
      <c r="E29" s="464"/>
      <c r="F29" s="464"/>
      <c r="G29" s="464"/>
      <c r="H29" s="464"/>
      <c r="I29" s="465"/>
    </row>
    <row r="30" spans="1:9">
      <c r="B30" s="410" t="s">
        <v>52</v>
      </c>
      <c r="C30" s="409" t="s">
        <v>5</v>
      </c>
      <c r="D30" s="410" t="s">
        <v>55</v>
      </c>
      <c r="E30" s="410" t="s">
        <v>56</v>
      </c>
      <c r="F30" s="410" t="s">
        <v>57</v>
      </c>
      <c r="G30" s="410" t="s">
        <v>58</v>
      </c>
      <c r="H30" s="410" t="s">
        <v>59</v>
      </c>
      <c r="I30" s="410" t="s">
        <v>63</v>
      </c>
    </row>
    <row r="31" spans="1:9">
      <c r="B31" s="60" t="s">
        <v>368</v>
      </c>
      <c r="C31" s="67">
        <v>1</v>
      </c>
      <c r="D31" s="72">
        <v>0</v>
      </c>
      <c r="E31" s="72">
        <v>1</v>
      </c>
      <c r="F31" s="72">
        <v>0</v>
      </c>
      <c r="G31" s="72">
        <v>0</v>
      </c>
      <c r="H31" s="72">
        <v>0</v>
      </c>
      <c r="I31" s="72">
        <v>0</v>
      </c>
    </row>
    <row r="32" spans="1:9">
      <c r="B32" s="60" t="s">
        <v>348</v>
      </c>
      <c r="C32" s="67">
        <v>1</v>
      </c>
      <c r="D32" s="72">
        <v>0</v>
      </c>
      <c r="E32" s="72">
        <v>1</v>
      </c>
      <c r="F32" s="72">
        <v>0</v>
      </c>
      <c r="G32" s="72">
        <v>0</v>
      </c>
      <c r="H32" s="72">
        <v>0</v>
      </c>
      <c r="I32" s="72">
        <v>0</v>
      </c>
    </row>
    <row r="33" spans="2:9">
      <c r="B33" s="60" t="s">
        <v>349</v>
      </c>
      <c r="C33" s="67">
        <v>10</v>
      </c>
      <c r="D33" s="72">
        <v>0</v>
      </c>
      <c r="E33" s="72">
        <v>8</v>
      </c>
      <c r="F33" s="72">
        <v>1</v>
      </c>
      <c r="G33" s="72">
        <v>0</v>
      </c>
      <c r="H33" s="72">
        <v>1</v>
      </c>
      <c r="I33" s="72">
        <v>0</v>
      </c>
    </row>
    <row r="34" spans="2:9">
      <c r="B34" s="60" t="s">
        <v>350</v>
      </c>
      <c r="C34" s="67">
        <v>7</v>
      </c>
      <c r="D34" s="72">
        <v>0</v>
      </c>
      <c r="E34" s="72">
        <v>6</v>
      </c>
      <c r="F34" s="72">
        <v>1</v>
      </c>
      <c r="G34" s="72">
        <v>0</v>
      </c>
      <c r="H34" s="72">
        <v>0</v>
      </c>
      <c r="I34" s="72">
        <v>0</v>
      </c>
    </row>
    <row r="35" spans="2:9" ht="12.75" customHeight="1">
      <c r="B35" s="60" t="s">
        <v>351</v>
      </c>
      <c r="C35" s="67">
        <v>9</v>
      </c>
      <c r="D35" s="72">
        <v>0</v>
      </c>
      <c r="E35" s="72">
        <v>9</v>
      </c>
      <c r="F35" s="72">
        <v>0</v>
      </c>
      <c r="G35" s="72">
        <v>0</v>
      </c>
      <c r="H35" s="72">
        <v>0</v>
      </c>
      <c r="I35" s="72">
        <v>0</v>
      </c>
    </row>
    <row r="36" spans="2:9" ht="25.5" customHeight="1">
      <c r="B36" s="60" t="s">
        <v>352</v>
      </c>
      <c r="C36" s="67">
        <v>2</v>
      </c>
      <c r="D36" s="72">
        <v>0</v>
      </c>
      <c r="E36" s="72">
        <v>2</v>
      </c>
      <c r="F36" s="72">
        <v>0</v>
      </c>
      <c r="G36" s="72">
        <v>0</v>
      </c>
      <c r="H36" s="72">
        <v>0</v>
      </c>
      <c r="I36" s="72">
        <v>0</v>
      </c>
    </row>
    <row r="37" spans="2:9">
      <c r="B37" s="60" t="s">
        <v>353</v>
      </c>
      <c r="C37" s="67">
        <v>34</v>
      </c>
      <c r="D37" s="72">
        <v>0</v>
      </c>
      <c r="E37" s="72">
        <v>31</v>
      </c>
      <c r="F37" s="72">
        <v>0</v>
      </c>
      <c r="G37" s="72">
        <v>0</v>
      </c>
      <c r="H37" s="72">
        <v>3</v>
      </c>
      <c r="I37" s="72">
        <v>0</v>
      </c>
    </row>
    <row r="38" spans="2:9">
      <c r="B38" s="60" t="s">
        <v>354</v>
      </c>
      <c r="C38" s="67">
        <v>3</v>
      </c>
      <c r="D38" s="72">
        <v>0</v>
      </c>
      <c r="E38" s="72">
        <v>3</v>
      </c>
      <c r="F38" s="72">
        <v>0</v>
      </c>
      <c r="G38" s="72">
        <v>0</v>
      </c>
      <c r="H38" s="72">
        <v>0</v>
      </c>
      <c r="I38" s="72">
        <v>0</v>
      </c>
    </row>
    <row r="39" spans="2:9" ht="12.75" customHeight="1">
      <c r="B39" s="60" t="s">
        <v>355</v>
      </c>
      <c r="C39" s="67">
        <v>1</v>
      </c>
      <c r="D39" s="72">
        <v>0</v>
      </c>
      <c r="E39" s="72">
        <v>0</v>
      </c>
      <c r="F39" s="72">
        <v>0</v>
      </c>
      <c r="G39" s="72">
        <v>0</v>
      </c>
      <c r="H39" s="72">
        <v>1</v>
      </c>
      <c r="I39" s="72">
        <v>0</v>
      </c>
    </row>
    <row r="40" spans="2:9">
      <c r="B40" s="60" t="s">
        <v>356</v>
      </c>
      <c r="C40" s="67">
        <v>1</v>
      </c>
      <c r="D40" s="72">
        <v>0</v>
      </c>
      <c r="E40" s="72">
        <v>1</v>
      </c>
      <c r="F40" s="72">
        <v>0</v>
      </c>
      <c r="G40" s="72">
        <v>0</v>
      </c>
      <c r="H40" s="72">
        <v>0</v>
      </c>
      <c r="I40" s="72">
        <v>0</v>
      </c>
    </row>
    <row r="41" spans="2:9">
      <c r="B41" s="60" t="s">
        <v>357</v>
      </c>
      <c r="C41" s="67">
        <v>2</v>
      </c>
      <c r="D41" s="72">
        <v>0</v>
      </c>
      <c r="E41" s="72">
        <v>0</v>
      </c>
      <c r="F41" s="72">
        <v>0</v>
      </c>
      <c r="G41" s="72">
        <v>1</v>
      </c>
      <c r="H41" s="72">
        <v>1</v>
      </c>
      <c r="I41" s="72">
        <v>0</v>
      </c>
    </row>
    <row r="42" spans="2:9">
      <c r="B42" s="60" t="s">
        <v>358</v>
      </c>
      <c r="C42" s="67">
        <v>1</v>
      </c>
      <c r="D42" s="72">
        <v>0</v>
      </c>
      <c r="E42" s="72">
        <v>1</v>
      </c>
      <c r="F42" s="72">
        <v>0</v>
      </c>
      <c r="G42" s="72">
        <v>0</v>
      </c>
      <c r="H42" s="72">
        <v>0</v>
      </c>
      <c r="I42" s="72">
        <v>0</v>
      </c>
    </row>
    <row r="43" spans="2:9" ht="13.5" customHeight="1">
      <c r="B43" s="60" t="s">
        <v>359</v>
      </c>
      <c r="C43" s="67">
        <v>1</v>
      </c>
      <c r="D43" s="72">
        <v>0</v>
      </c>
      <c r="E43" s="72">
        <v>1</v>
      </c>
      <c r="F43" s="72">
        <v>0</v>
      </c>
      <c r="G43" s="72">
        <v>0</v>
      </c>
      <c r="H43" s="72">
        <v>0</v>
      </c>
      <c r="I43" s="72">
        <v>0</v>
      </c>
    </row>
    <row r="44" spans="2:9" ht="11.25" customHeight="1">
      <c r="B44" s="60" t="s">
        <v>360</v>
      </c>
      <c r="C44" s="67">
        <v>42</v>
      </c>
      <c r="D44" s="72">
        <v>0</v>
      </c>
      <c r="E44" s="72">
        <v>41</v>
      </c>
      <c r="F44" s="72">
        <v>0</v>
      </c>
      <c r="G44" s="72">
        <v>0</v>
      </c>
      <c r="H44" s="72">
        <v>1</v>
      </c>
      <c r="I44" s="72">
        <v>0</v>
      </c>
    </row>
    <row r="45" spans="2:9" ht="15.75" customHeight="1">
      <c r="B45" s="60" t="s">
        <v>361</v>
      </c>
      <c r="C45" s="67">
        <v>1</v>
      </c>
      <c r="D45" s="72">
        <v>0</v>
      </c>
      <c r="E45" s="72">
        <v>1</v>
      </c>
      <c r="F45" s="72">
        <v>0</v>
      </c>
      <c r="G45" s="72">
        <v>0</v>
      </c>
      <c r="H45" s="72">
        <v>0</v>
      </c>
      <c r="I45" s="72">
        <v>0</v>
      </c>
    </row>
    <row r="46" spans="2:9" ht="13.5" customHeight="1">
      <c r="B46" s="60" t="s">
        <v>362</v>
      </c>
      <c r="C46" s="67">
        <v>7</v>
      </c>
      <c r="D46" s="72">
        <v>0</v>
      </c>
      <c r="E46" s="72">
        <v>6</v>
      </c>
      <c r="F46" s="72">
        <v>0</v>
      </c>
      <c r="G46" s="72">
        <v>0</v>
      </c>
      <c r="H46" s="72">
        <v>1</v>
      </c>
      <c r="I46" s="72">
        <v>0</v>
      </c>
    </row>
    <row r="47" spans="2:9">
      <c r="B47" s="60" t="s">
        <v>363</v>
      </c>
      <c r="C47" s="67">
        <v>1</v>
      </c>
      <c r="D47" s="72">
        <v>0</v>
      </c>
      <c r="E47" s="72">
        <v>1</v>
      </c>
      <c r="F47" s="72">
        <v>0</v>
      </c>
      <c r="G47" s="72">
        <v>0</v>
      </c>
      <c r="H47" s="72">
        <v>0</v>
      </c>
      <c r="I47" s="72">
        <v>0</v>
      </c>
    </row>
    <row r="48" spans="2:9">
      <c r="B48" s="60" t="s">
        <v>367</v>
      </c>
      <c r="C48" s="67">
        <v>1</v>
      </c>
      <c r="D48" s="72">
        <v>0</v>
      </c>
      <c r="E48" s="72">
        <v>1</v>
      </c>
      <c r="F48" s="72">
        <v>0</v>
      </c>
      <c r="G48" s="72">
        <v>0</v>
      </c>
      <c r="H48" s="72">
        <v>0</v>
      </c>
      <c r="I48" s="72">
        <v>0</v>
      </c>
    </row>
    <row r="49" spans="1:9">
      <c r="B49" s="60" t="s">
        <v>364</v>
      </c>
      <c r="C49" s="67">
        <v>725</v>
      </c>
      <c r="D49" s="72">
        <v>17</v>
      </c>
      <c r="E49" s="72">
        <v>623</v>
      </c>
      <c r="F49" s="72">
        <v>4</v>
      </c>
      <c r="G49" s="72">
        <v>19</v>
      </c>
      <c r="H49" s="72">
        <v>61</v>
      </c>
      <c r="I49" s="72">
        <v>1</v>
      </c>
    </row>
    <row r="50" spans="1:9">
      <c r="B50" s="60" t="s">
        <v>365</v>
      </c>
      <c r="C50" s="67">
        <v>3</v>
      </c>
      <c r="D50" s="72">
        <v>0</v>
      </c>
      <c r="E50" s="72">
        <v>2</v>
      </c>
      <c r="F50" s="72">
        <v>0</v>
      </c>
      <c r="G50" s="72">
        <v>0</v>
      </c>
      <c r="H50" s="72">
        <v>1</v>
      </c>
      <c r="I50" s="72">
        <v>0</v>
      </c>
    </row>
    <row r="51" spans="1:9" ht="12.75" customHeight="1">
      <c r="B51" s="109" t="s">
        <v>366</v>
      </c>
      <c r="C51" s="28">
        <v>1</v>
      </c>
      <c r="D51" s="73">
        <v>0</v>
      </c>
      <c r="E51" s="73">
        <v>0</v>
      </c>
      <c r="F51" s="73">
        <v>0</v>
      </c>
      <c r="G51" s="73">
        <v>0</v>
      </c>
      <c r="H51" s="73">
        <v>1</v>
      </c>
      <c r="I51" s="73">
        <v>0</v>
      </c>
    </row>
    <row r="52" spans="1:9">
      <c r="B52" s="410" t="s">
        <v>13</v>
      </c>
      <c r="C52" s="410">
        <v>854</v>
      </c>
      <c r="D52" s="410">
        <v>17</v>
      </c>
      <c r="E52" s="410">
        <v>739</v>
      </c>
      <c r="F52" s="410">
        <v>6</v>
      </c>
      <c r="G52" s="410">
        <v>20</v>
      </c>
      <c r="H52" s="410">
        <v>71</v>
      </c>
      <c r="I52" s="410">
        <v>1</v>
      </c>
    </row>
    <row r="53" spans="1:9">
      <c r="A53" s="59"/>
      <c r="B53" s="59"/>
      <c r="C53" s="68"/>
      <c r="D53" s="68"/>
      <c r="E53" s="68"/>
      <c r="I53" s="59"/>
    </row>
    <row r="54" spans="1:9">
      <c r="I54" s="59"/>
    </row>
  </sheetData>
  <mergeCells count="2">
    <mergeCell ref="B2:G2"/>
    <mergeCell ref="B28:I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1" sqref="B11:G11"/>
    </sheetView>
  </sheetViews>
  <sheetFormatPr baseColWidth="10" defaultRowHeight="15"/>
  <cols>
    <col min="2" max="2" width="21.42578125" customWidth="1"/>
    <col min="248" max="248" width="21.42578125" customWidth="1"/>
    <col min="504" max="504" width="21.42578125" customWidth="1"/>
    <col min="760" max="760" width="21.42578125" customWidth="1"/>
    <col min="1016" max="1016" width="21.42578125" customWidth="1"/>
    <col min="1272" max="1272" width="21.42578125" customWidth="1"/>
    <col min="1528" max="1528" width="21.42578125" customWidth="1"/>
    <col min="1784" max="1784" width="21.42578125" customWidth="1"/>
    <col min="2040" max="2040" width="21.42578125" customWidth="1"/>
    <col min="2296" max="2296" width="21.42578125" customWidth="1"/>
    <col min="2552" max="2552" width="21.42578125" customWidth="1"/>
    <col min="2808" max="2808" width="21.42578125" customWidth="1"/>
    <col min="3064" max="3064" width="21.42578125" customWidth="1"/>
    <col min="3320" max="3320" width="21.42578125" customWidth="1"/>
    <col min="3576" max="3576" width="21.42578125" customWidth="1"/>
    <col min="3832" max="3832" width="21.42578125" customWidth="1"/>
    <col min="4088" max="4088" width="21.42578125" customWidth="1"/>
    <col min="4344" max="4344" width="21.42578125" customWidth="1"/>
    <col min="4600" max="4600" width="21.42578125" customWidth="1"/>
    <col min="4856" max="4856" width="21.42578125" customWidth="1"/>
    <col min="5112" max="5112" width="21.42578125" customWidth="1"/>
    <col min="5368" max="5368" width="21.42578125" customWidth="1"/>
    <col min="5624" max="5624" width="21.42578125" customWidth="1"/>
    <col min="5880" max="5880" width="21.42578125" customWidth="1"/>
    <col min="6136" max="6136" width="21.42578125" customWidth="1"/>
    <col min="6392" max="6392" width="21.42578125" customWidth="1"/>
    <col min="6648" max="6648" width="21.42578125" customWidth="1"/>
    <col min="6904" max="6904" width="21.42578125" customWidth="1"/>
    <col min="7160" max="7160" width="21.42578125" customWidth="1"/>
    <col min="7416" max="7416" width="21.42578125" customWidth="1"/>
    <col min="7672" max="7672" width="21.42578125" customWidth="1"/>
    <col min="7928" max="7928" width="21.42578125" customWidth="1"/>
    <col min="8184" max="8184" width="21.42578125" customWidth="1"/>
    <col min="8440" max="8440" width="21.42578125" customWidth="1"/>
    <col min="8696" max="8696" width="21.42578125" customWidth="1"/>
    <col min="8952" max="8952" width="21.42578125" customWidth="1"/>
    <col min="9208" max="9208" width="21.42578125" customWidth="1"/>
    <col min="9464" max="9464" width="21.42578125" customWidth="1"/>
    <col min="9720" max="9720" width="21.42578125" customWidth="1"/>
    <col min="9976" max="9976" width="21.42578125" customWidth="1"/>
    <col min="10232" max="10232" width="21.42578125" customWidth="1"/>
    <col min="10488" max="10488" width="21.42578125" customWidth="1"/>
    <col min="10744" max="10744" width="21.42578125" customWidth="1"/>
    <col min="11000" max="11000" width="21.42578125" customWidth="1"/>
    <col min="11256" max="11256" width="21.42578125" customWidth="1"/>
    <col min="11512" max="11512" width="21.42578125" customWidth="1"/>
    <col min="11768" max="11768" width="21.42578125" customWidth="1"/>
    <col min="12024" max="12024" width="21.42578125" customWidth="1"/>
    <col min="12280" max="12280" width="21.42578125" customWidth="1"/>
    <col min="12536" max="12536" width="21.42578125" customWidth="1"/>
    <col min="12792" max="12792" width="21.42578125" customWidth="1"/>
    <col min="13048" max="13048" width="21.42578125" customWidth="1"/>
    <col min="13304" max="13304" width="21.42578125" customWidth="1"/>
    <col min="13560" max="13560" width="21.42578125" customWidth="1"/>
    <col min="13816" max="13816" width="21.42578125" customWidth="1"/>
    <col min="14072" max="14072" width="21.42578125" customWidth="1"/>
    <col min="14328" max="14328" width="21.42578125" customWidth="1"/>
    <col min="14584" max="14584" width="21.42578125" customWidth="1"/>
    <col min="14840" max="14840" width="21.42578125" customWidth="1"/>
    <col min="15096" max="15096" width="21.42578125" customWidth="1"/>
    <col min="15352" max="15352" width="21.42578125" customWidth="1"/>
    <col min="15608" max="15608" width="21.42578125" customWidth="1"/>
    <col min="15864" max="15864" width="21.42578125" customWidth="1"/>
    <col min="16120" max="16120" width="21.42578125" customWidth="1"/>
  </cols>
  <sheetData>
    <row r="1" spans="1:7" ht="13.5" customHeight="1"/>
    <row r="2" spans="1:7" ht="15" customHeight="1">
      <c r="B2" s="529" t="s">
        <v>490</v>
      </c>
      <c r="C2" s="529"/>
      <c r="D2" s="529"/>
      <c r="E2" s="529"/>
      <c r="F2" s="529"/>
      <c r="G2" s="529"/>
    </row>
    <row r="3" spans="1:7" ht="12.75" customHeight="1">
      <c r="A3" s="246"/>
      <c r="B3" s="75" t="s">
        <v>15</v>
      </c>
      <c r="C3" s="43" t="s">
        <v>16</v>
      </c>
      <c r="D3" s="44" t="s">
        <v>17</v>
      </c>
      <c r="E3" s="50" t="s">
        <v>9</v>
      </c>
      <c r="F3" s="50" t="s">
        <v>8</v>
      </c>
      <c r="G3" s="296"/>
    </row>
    <row r="4" spans="1:7" ht="15.75" customHeight="1">
      <c r="B4" s="45" t="s">
        <v>64</v>
      </c>
      <c r="C4" s="17">
        <v>140</v>
      </c>
      <c r="D4" s="76">
        <f>C4/$C$8*100</f>
        <v>16.393442622950818</v>
      </c>
      <c r="E4" s="19">
        <v>73</v>
      </c>
      <c r="F4" s="19">
        <v>67</v>
      </c>
      <c r="G4" s="467"/>
    </row>
    <row r="5" spans="1:7">
      <c r="B5" s="45" t="s">
        <v>65</v>
      </c>
      <c r="C5" s="17">
        <v>199</v>
      </c>
      <c r="D5" s="76">
        <f>C5/$C$8*100</f>
        <v>23.302107728337237</v>
      </c>
      <c r="E5" s="19">
        <v>95</v>
      </c>
      <c r="F5" s="19">
        <v>104</v>
      </c>
      <c r="G5" s="467"/>
    </row>
    <row r="6" spans="1:7" ht="15.75" customHeight="1">
      <c r="B6" s="45" t="s">
        <v>66</v>
      </c>
      <c r="C6" s="17">
        <v>46</v>
      </c>
      <c r="D6" s="76">
        <f>C6/$C$8*100</f>
        <v>5.3864168618266977</v>
      </c>
      <c r="E6" s="19">
        <v>19</v>
      </c>
      <c r="F6" s="19">
        <v>27</v>
      </c>
      <c r="G6" s="467"/>
    </row>
    <row r="7" spans="1:7">
      <c r="B7" s="45" t="s">
        <v>67</v>
      </c>
      <c r="C7" s="17">
        <v>469</v>
      </c>
      <c r="D7" s="76">
        <f>C7/$C$8*100</f>
        <v>54.918032786885249</v>
      </c>
      <c r="E7" s="19">
        <v>189</v>
      </c>
      <c r="F7" s="19">
        <v>280</v>
      </c>
      <c r="G7" s="467"/>
    </row>
    <row r="8" spans="1:7">
      <c r="B8" s="47" t="s">
        <v>13</v>
      </c>
      <c r="C8" s="20">
        <v>854</v>
      </c>
      <c r="D8" s="77">
        <f>C8/$C$8*100</f>
        <v>100</v>
      </c>
      <c r="E8" s="20">
        <v>376</v>
      </c>
      <c r="F8" s="20">
        <v>478</v>
      </c>
      <c r="G8" s="113"/>
    </row>
    <row r="9" spans="1:7">
      <c r="G9" s="54"/>
    </row>
    <row r="10" spans="1:7">
      <c r="B10" s="54"/>
      <c r="G10" s="54"/>
    </row>
    <row r="11" spans="1:7" ht="13.5" customHeight="1">
      <c r="B11" s="536" t="s">
        <v>491</v>
      </c>
      <c r="C11" s="536"/>
      <c r="D11" s="536"/>
      <c r="E11" s="536"/>
      <c r="F11" s="536"/>
      <c r="G11" s="536"/>
    </row>
    <row r="12" spans="1:7">
      <c r="A12" s="246"/>
      <c r="B12" s="49" t="s">
        <v>68</v>
      </c>
      <c r="C12" s="43" t="s">
        <v>16</v>
      </c>
      <c r="D12" s="44" t="s">
        <v>17</v>
      </c>
      <c r="E12" s="50" t="s">
        <v>9</v>
      </c>
      <c r="F12" s="50" t="s">
        <v>8</v>
      </c>
      <c r="G12" s="296"/>
    </row>
    <row r="13" spans="1:7" ht="12.75" customHeight="1">
      <c r="B13" s="45" t="s">
        <v>69</v>
      </c>
      <c r="C13" s="17">
        <v>90</v>
      </c>
      <c r="D13" s="76">
        <f>C13/$C$25*100</f>
        <v>10.53864168618267</v>
      </c>
      <c r="E13" s="78">
        <v>37</v>
      </c>
      <c r="F13" s="79">
        <v>53</v>
      </c>
      <c r="G13" s="467"/>
    </row>
    <row r="14" spans="1:7">
      <c r="B14" s="45" t="s">
        <v>70</v>
      </c>
      <c r="C14" s="17">
        <v>100</v>
      </c>
      <c r="D14" s="76">
        <f t="shared" ref="D14:D25" si="0">C14/$C$25*100</f>
        <v>11.7096018735363</v>
      </c>
      <c r="E14" s="78">
        <v>38</v>
      </c>
      <c r="F14" s="79">
        <v>62</v>
      </c>
      <c r="G14" s="467"/>
    </row>
    <row r="15" spans="1:7" ht="15.75" customHeight="1">
      <c r="B15" s="45" t="s">
        <v>71</v>
      </c>
      <c r="C15" s="17">
        <v>96</v>
      </c>
      <c r="D15" s="76">
        <f t="shared" si="0"/>
        <v>11.241217798594848</v>
      </c>
      <c r="E15" s="78">
        <v>50</v>
      </c>
      <c r="F15" s="79">
        <v>46</v>
      </c>
      <c r="G15" s="467"/>
    </row>
    <row r="16" spans="1:7">
      <c r="B16" s="45" t="s">
        <v>72</v>
      </c>
      <c r="C16" s="17">
        <v>79</v>
      </c>
      <c r="D16" s="76">
        <f t="shared" si="0"/>
        <v>9.2505854800936778</v>
      </c>
      <c r="E16" s="78">
        <v>32</v>
      </c>
      <c r="F16" s="79">
        <v>47</v>
      </c>
      <c r="G16" s="467"/>
    </row>
    <row r="17" spans="2:7">
      <c r="B17" s="45" t="s">
        <v>73</v>
      </c>
      <c r="C17" s="17">
        <v>93</v>
      </c>
      <c r="D17" s="76">
        <f t="shared" si="0"/>
        <v>10.889929742388759</v>
      </c>
      <c r="E17" s="78">
        <v>44</v>
      </c>
      <c r="F17" s="79">
        <v>49</v>
      </c>
      <c r="G17" s="467"/>
    </row>
    <row r="18" spans="2:7">
      <c r="B18" s="45" t="s">
        <v>74</v>
      </c>
      <c r="C18" s="17">
        <v>64</v>
      </c>
      <c r="D18" s="76">
        <f t="shared" si="0"/>
        <v>7.4941451990632322</v>
      </c>
      <c r="E18" s="78">
        <v>28</v>
      </c>
      <c r="F18" s="79">
        <v>36</v>
      </c>
      <c r="G18" s="467"/>
    </row>
    <row r="19" spans="2:7">
      <c r="B19" s="45" t="s">
        <v>75</v>
      </c>
      <c r="C19" s="17">
        <v>63</v>
      </c>
      <c r="D19" s="76">
        <f t="shared" si="0"/>
        <v>7.3770491803278686</v>
      </c>
      <c r="E19" s="78">
        <v>23</v>
      </c>
      <c r="F19" s="79">
        <v>40</v>
      </c>
      <c r="G19" s="467"/>
    </row>
    <row r="20" spans="2:7">
      <c r="B20" s="45" t="s">
        <v>76</v>
      </c>
      <c r="C20" s="17">
        <v>35</v>
      </c>
      <c r="D20" s="76">
        <f t="shared" si="0"/>
        <v>4.0983606557377046</v>
      </c>
      <c r="E20" s="78">
        <v>16</v>
      </c>
      <c r="F20" s="79">
        <v>19</v>
      </c>
      <c r="G20" s="467"/>
    </row>
    <row r="21" spans="2:7">
      <c r="B21" s="45" t="s">
        <v>77</v>
      </c>
      <c r="C21" s="17">
        <v>57</v>
      </c>
      <c r="D21" s="76">
        <f t="shared" si="0"/>
        <v>6.6744730679156916</v>
      </c>
      <c r="E21" s="78">
        <v>26</v>
      </c>
      <c r="F21" s="79">
        <v>31</v>
      </c>
      <c r="G21" s="467"/>
    </row>
    <row r="22" spans="2:7">
      <c r="B22" s="45" t="s">
        <v>78</v>
      </c>
      <c r="C22" s="17">
        <v>65</v>
      </c>
      <c r="D22" s="76">
        <f t="shared" si="0"/>
        <v>7.6112412177985949</v>
      </c>
      <c r="E22" s="78">
        <v>31</v>
      </c>
      <c r="F22" s="79">
        <v>34</v>
      </c>
      <c r="G22" s="467"/>
    </row>
    <row r="23" spans="2:7">
      <c r="B23" s="45" t="s">
        <v>79</v>
      </c>
      <c r="C23" s="17">
        <v>64</v>
      </c>
      <c r="D23" s="76">
        <f t="shared" si="0"/>
        <v>7.4941451990632322</v>
      </c>
      <c r="E23" s="78">
        <v>28</v>
      </c>
      <c r="F23" s="79">
        <v>36</v>
      </c>
      <c r="G23" s="467"/>
    </row>
    <row r="24" spans="2:7">
      <c r="B24" s="45" t="s">
        <v>80</v>
      </c>
      <c r="C24" s="17">
        <v>48</v>
      </c>
      <c r="D24" s="76">
        <f t="shared" si="0"/>
        <v>5.6206088992974239</v>
      </c>
      <c r="E24" s="78">
        <v>23</v>
      </c>
      <c r="F24" s="79">
        <v>25</v>
      </c>
      <c r="G24" s="467"/>
    </row>
    <row r="25" spans="2:7">
      <c r="B25" s="47" t="s">
        <v>13</v>
      </c>
      <c r="C25" s="20">
        <v>854</v>
      </c>
      <c r="D25" s="77">
        <f t="shared" si="0"/>
        <v>100</v>
      </c>
      <c r="E25" s="20">
        <v>376</v>
      </c>
      <c r="F25" s="20">
        <v>478</v>
      </c>
      <c r="G25" s="113"/>
    </row>
    <row r="50" spans="2:8">
      <c r="B50" s="162"/>
      <c r="C50" t="s">
        <v>81</v>
      </c>
    </row>
    <row r="61" spans="2:8">
      <c r="E61" s="372"/>
      <c r="F61" s="373"/>
      <c r="G61" s="373"/>
      <c r="H61" s="373"/>
    </row>
    <row r="62" spans="2:8">
      <c r="E62" s="374"/>
      <c r="F62" s="374"/>
      <c r="G62" s="374"/>
      <c r="H62" s="374"/>
    </row>
    <row r="63" spans="2:8">
      <c r="E63" s="374"/>
      <c r="F63" s="374"/>
      <c r="G63" s="375"/>
      <c r="H63" s="375"/>
    </row>
    <row r="64" spans="2:8">
      <c r="E64" s="376"/>
      <c r="F64" s="377"/>
      <c r="G64" s="378"/>
      <c r="H64" s="378"/>
    </row>
    <row r="65" spans="5:8">
      <c r="E65" s="376"/>
      <c r="F65" s="377"/>
      <c r="G65" s="378"/>
      <c r="H65" s="378"/>
    </row>
    <row r="66" spans="5:8">
      <c r="E66" s="376"/>
      <c r="F66" s="377"/>
      <c r="G66" s="378"/>
      <c r="H66" s="378"/>
    </row>
    <row r="67" spans="5:8">
      <c r="E67" s="376"/>
      <c r="F67" s="377"/>
      <c r="G67" s="378"/>
      <c r="H67" s="378"/>
    </row>
    <row r="68" spans="5:8">
      <c r="E68" s="376"/>
      <c r="F68" s="376"/>
      <c r="G68" s="378"/>
      <c r="H68" s="378"/>
    </row>
  </sheetData>
  <mergeCells count="2">
    <mergeCell ref="B2:G2"/>
    <mergeCell ref="B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B3" sqref="B3:F3"/>
    </sheetView>
  </sheetViews>
  <sheetFormatPr baseColWidth="10" defaultRowHeight="15"/>
  <cols>
    <col min="2" max="2" width="55.5703125" style="41" customWidth="1"/>
    <col min="243" max="243" width="39.7109375" customWidth="1"/>
    <col min="499" max="499" width="39.7109375" customWidth="1"/>
    <col min="755" max="755" width="39.7109375" customWidth="1"/>
    <col min="1011" max="1011" width="39.7109375" customWidth="1"/>
    <col min="1267" max="1267" width="39.7109375" customWidth="1"/>
    <col min="1523" max="1523" width="39.7109375" customWidth="1"/>
    <col min="1779" max="1779" width="39.7109375" customWidth="1"/>
    <col min="2035" max="2035" width="39.7109375" customWidth="1"/>
    <col min="2291" max="2291" width="39.7109375" customWidth="1"/>
    <col min="2547" max="2547" width="39.7109375" customWidth="1"/>
    <col min="2803" max="2803" width="39.7109375" customWidth="1"/>
    <col min="3059" max="3059" width="39.7109375" customWidth="1"/>
    <col min="3315" max="3315" width="39.7109375" customWidth="1"/>
    <col min="3571" max="3571" width="39.7109375" customWidth="1"/>
    <col min="3827" max="3827" width="39.7109375" customWidth="1"/>
    <col min="4083" max="4083" width="39.7109375" customWidth="1"/>
    <col min="4339" max="4339" width="39.7109375" customWidth="1"/>
    <col min="4595" max="4595" width="39.7109375" customWidth="1"/>
    <col min="4851" max="4851" width="39.7109375" customWidth="1"/>
    <col min="5107" max="5107" width="39.7109375" customWidth="1"/>
    <col min="5363" max="5363" width="39.7109375" customWidth="1"/>
    <col min="5619" max="5619" width="39.7109375" customWidth="1"/>
    <col min="5875" max="5875" width="39.7109375" customWidth="1"/>
    <col min="6131" max="6131" width="39.7109375" customWidth="1"/>
    <col min="6387" max="6387" width="39.7109375" customWidth="1"/>
    <col min="6643" max="6643" width="39.7109375" customWidth="1"/>
    <col min="6899" max="6899" width="39.7109375" customWidth="1"/>
    <col min="7155" max="7155" width="39.7109375" customWidth="1"/>
    <col min="7411" max="7411" width="39.7109375" customWidth="1"/>
    <col min="7667" max="7667" width="39.7109375" customWidth="1"/>
    <col min="7923" max="7923" width="39.7109375" customWidth="1"/>
    <col min="8179" max="8179" width="39.7109375" customWidth="1"/>
    <col min="8435" max="8435" width="39.7109375" customWidth="1"/>
    <col min="8691" max="8691" width="39.7109375" customWidth="1"/>
    <col min="8947" max="8947" width="39.7109375" customWidth="1"/>
    <col min="9203" max="9203" width="39.7109375" customWidth="1"/>
    <col min="9459" max="9459" width="39.7109375" customWidth="1"/>
    <col min="9715" max="9715" width="39.7109375" customWidth="1"/>
    <col min="9971" max="9971" width="39.7109375" customWidth="1"/>
    <col min="10227" max="10227" width="39.7109375" customWidth="1"/>
    <col min="10483" max="10483" width="39.7109375" customWidth="1"/>
    <col min="10739" max="10739" width="39.7109375" customWidth="1"/>
    <col min="10995" max="10995" width="39.7109375" customWidth="1"/>
    <col min="11251" max="11251" width="39.7109375" customWidth="1"/>
    <col min="11507" max="11507" width="39.7109375" customWidth="1"/>
    <col min="11763" max="11763" width="39.7109375" customWidth="1"/>
    <col min="12019" max="12019" width="39.7109375" customWidth="1"/>
    <col min="12275" max="12275" width="39.7109375" customWidth="1"/>
    <col min="12531" max="12531" width="39.7109375" customWidth="1"/>
    <col min="12787" max="12787" width="39.7109375" customWidth="1"/>
    <col min="13043" max="13043" width="39.7109375" customWidth="1"/>
    <col min="13299" max="13299" width="39.7109375" customWidth="1"/>
    <col min="13555" max="13555" width="39.7109375" customWidth="1"/>
    <col min="13811" max="13811" width="39.7109375" customWidth="1"/>
    <col min="14067" max="14067" width="39.7109375" customWidth="1"/>
    <col min="14323" max="14323" width="39.7109375" customWidth="1"/>
    <col min="14579" max="14579" width="39.7109375" customWidth="1"/>
    <col min="14835" max="14835" width="39.7109375" customWidth="1"/>
    <col min="15091" max="15091" width="39.7109375" customWidth="1"/>
    <col min="15347" max="15347" width="39.7109375" customWidth="1"/>
    <col min="15603" max="15603" width="39.7109375" customWidth="1"/>
    <col min="15859" max="15859" width="39.7109375" customWidth="1"/>
    <col min="16115" max="16115" width="39.7109375" customWidth="1"/>
  </cols>
  <sheetData>
    <row r="1" spans="1:6" ht="12.75" customHeight="1">
      <c r="B1" s="80"/>
      <c r="C1" s="23"/>
      <c r="D1" s="23"/>
      <c r="E1" s="23"/>
      <c r="F1" s="23"/>
    </row>
    <row r="2" spans="1:6" ht="15" customHeight="1">
      <c r="B2" s="81"/>
      <c r="C2" s="23"/>
      <c r="D2" s="23"/>
      <c r="E2" s="23"/>
      <c r="F2" s="23"/>
    </row>
    <row r="3" spans="1:6" ht="12.75" customHeight="1">
      <c r="A3" s="246"/>
      <c r="B3" s="537" t="s">
        <v>493</v>
      </c>
      <c r="C3" s="537"/>
      <c r="D3" s="537"/>
      <c r="E3" s="537"/>
      <c r="F3" s="537"/>
    </row>
    <row r="4" spans="1:6" ht="17.25" customHeight="1">
      <c r="A4" s="386"/>
      <c r="B4" s="468" t="s">
        <v>82</v>
      </c>
      <c r="C4" s="43" t="s">
        <v>16</v>
      </c>
      <c r="D4" s="44" t="s">
        <v>17</v>
      </c>
      <c r="E4" s="50" t="s">
        <v>9</v>
      </c>
      <c r="F4" s="50" t="s">
        <v>8</v>
      </c>
    </row>
    <row r="5" spans="1:6">
      <c r="A5" s="261"/>
      <c r="B5" s="45" t="s">
        <v>83</v>
      </c>
      <c r="C5" s="84">
        <v>107</v>
      </c>
      <c r="D5" s="82">
        <f t="shared" ref="D5:D68" si="0">C5/C$108*100</f>
        <v>12.52927400468384</v>
      </c>
      <c r="E5" s="83">
        <v>56</v>
      </c>
      <c r="F5" s="79">
        <v>51</v>
      </c>
    </row>
    <row r="6" spans="1:6">
      <c r="A6" s="261"/>
      <c r="B6" s="45" t="s">
        <v>84</v>
      </c>
      <c r="C6" s="84">
        <v>22</v>
      </c>
      <c r="D6" s="82">
        <f t="shared" si="0"/>
        <v>2.5761124121779861</v>
      </c>
      <c r="E6" s="83">
        <v>13</v>
      </c>
      <c r="F6" s="79">
        <v>9</v>
      </c>
    </row>
    <row r="7" spans="1:6">
      <c r="A7" s="261"/>
      <c r="B7" s="45" t="s">
        <v>85</v>
      </c>
      <c r="C7" s="84">
        <v>3</v>
      </c>
      <c r="D7" s="82">
        <f t="shared" si="0"/>
        <v>0.35128805620608899</v>
      </c>
      <c r="E7" s="83">
        <v>2</v>
      </c>
      <c r="F7" s="79">
        <v>1</v>
      </c>
    </row>
    <row r="8" spans="1:6" ht="24.75" customHeight="1">
      <c r="A8" s="261"/>
      <c r="B8" s="45" t="s">
        <v>86</v>
      </c>
      <c r="C8" s="84">
        <v>5</v>
      </c>
      <c r="D8" s="82">
        <f t="shared" si="0"/>
        <v>0.58548009367681508</v>
      </c>
      <c r="E8" s="83">
        <v>0</v>
      </c>
      <c r="F8" s="79">
        <v>5</v>
      </c>
    </row>
    <row r="9" spans="1:6">
      <c r="A9" s="261"/>
      <c r="B9" s="262" t="s">
        <v>369</v>
      </c>
      <c r="C9" s="84">
        <v>1</v>
      </c>
      <c r="D9" s="82">
        <f t="shared" si="0"/>
        <v>0.117096018735363</v>
      </c>
      <c r="E9" s="83">
        <v>1</v>
      </c>
      <c r="F9" s="79">
        <v>0</v>
      </c>
    </row>
    <row r="10" spans="1:6">
      <c r="A10" s="261"/>
      <c r="B10" s="45" t="s">
        <v>87</v>
      </c>
      <c r="C10" s="84">
        <v>2</v>
      </c>
      <c r="D10" s="82">
        <f t="shared" si="0"/>
        <v>0.23419203747072601</v>
      </c>
      <c r="E10" s="83">
        <v>1</v>
      </c>
      <c r="F10" s="79">
        <v>1</v>
      </c>
    </row>
    <row r="11" spans="1:6" ht="24">
      <c r="A11" s="261"/>
      <c r="B11" s="45" t="s">
        <v>88</v>
      </c>
      <c r="C11" s="84">
        <v>40</v>
      </c>
      <c r="D11" s="82">
        <f t="shared" si="0"/>
        <v>4.6838407494145207</v>
      </c>
      <c r="E11" s="83">
        <v>29</v>
      </c>
      <c r="F11" s="79">
        <v>11</v>
      </c>
    </row>
    <row r="12" spans="1:6" ht="24">
      <c r="A12" s="261"/>
      <c r="B12" s="196" t="s">
        <v>370</v>
      </c>
      <c r="C12" s="84">
        <v>4</v>
      </c>
      <c r="D12" s="82">
        <f t="shared" si="0"/>
        <v>0.46838407494145201</v>
      </c>
      <c r="E12" s="83">
        <v>1</v>
      </c>
      <c r="F12" s="79">
        <v>3</v>
      </c>
    </row>
    <row r="13" spans="1:6" ht="14.25" customHeight="1">
      <c r="A13" s="261"/>
      <c r="B13" s="45" t="s">
        <v>89</v>
      </c>
      <c r="C13" s="84">
        <v>27</v>
      </c>
      <c r="D13" s="82">
        <f t="shared" si="0"/>
        <v>3.1615925058548009</v>
      </c>
      <c r="E13" s="83">
        <v>13</v>
      </c>
      <c r="F13" s="79">
        <v>14</v>
      </c>
    </row>
    <row r="14" spans="1:6">
      <c r="A14" s="261"/>
      <c r="B14" s="109" t="s">
        <v>371</v>
      </c>
      <c r="C14" s="84">
        <v>5</v>
      </c>
      <c r="D14" s="82">
        <f t="shared" si="0"/>
        <v>0.58548009367681508</v>
      </c>
      <c r="E14" s="83">
        <v>2</v>
      </c>
      <c r="F14" s="79">
        <v>3</v>
      </c>
    </row>
    <row r="15" spans="1:6" ht="12.75" customHeight="1">
      <c r="A15" s="261"/>
      <c r="B15" s="45" t="s">
        <v>90</v>
      </c>
      <c r="C15" s="84">
        <v>13</v>
      </c>
      <c r="D15" s="82">
        <f t="shared" si="0"/>
        <v>1.5222482435597189</v>
      </c>
      <c r="E15" s="83">
        <v>5</v>
      </c>
      <c r="F15" s="79">
        <v>8</v>
      </c>
    </row>
    <row r="16" spans="1:6">
      <c r="A16" s="261"/>
      <c r="B16" s="45" t="s">
        <v>91</v>
      </c>
      <c r="C16" s="84">
        <v>1</v>
      </c>
      <c r="D16" s="82">
        <f t="shared" si="0"/>
        <v>0.117096018735363</v>
      </c>
      <c r="E16" s="83">
        <v>1</v>
      </c>
      <c r="F16" s="79">
        <v>0</v>
      </c>
    </row>
    <row r="17" spans="1:6">
      <c r="A17" s="261"/>
      <c r="B17" s="88" t="s">
        <v>137</v>
      </c>
      <c r="C17" s="84">
        <v>2</v>
      </c>
      <c r="D17" s="82">
        <f t="shared" si="0"/>
        <v>0.23419203747072601</v>
      </c>
      <c r="E17" s="83">
        <v>0</v>
      </c>
      <c r="F17" s="79">
        <v>2</v>
      </c>
    </row>
    <row r="18" spans="1:6" ht="12.75" customHeight="1">
      <c r="A18" s="261"/>
      <c r="B18" s="45" t="s">
        <v>92</v>
      </c>
      <c r="C18" s="84">
        <v>5</v>
      </c>
      <c r="D18" s="82">
        <f t="shared" si="0"/>
        <v>0.58548009367681508</v>
      </c>
      <c r="E18" s="83">
        <v>1</v>
      </c>
      <c r="F18" s="79">
        <v>4</v>
      </c>
    </row>
    <row r="19" spans="1:6" ht="37.5" customHeight="1">
      <c r="A19" s="261"/>
      <c r="B19" s="45" t="s">
        <v>93</v>
      </c>
      <c r="C19" s="84">
        <v>5</v>
      </c>
      <c r="D19" s="82">
        <f t="shared" si="0"/>
        <v>0.58548009367681508</v>
      </c>
      <c r="E19" s="83">
        <v>3</v>
      </c>
      <c r="F19" s="79">
        <v>2</v>
      </c>
    </row>
    <row r="20" spans="1:6">
      <c r="A20" s="261"/>
      <c r="B20" s="45" t="s">
        <v>94</v>
      </c>
      <c r="C20" s="84">
        <v>3</v>
      </c>
      <c r="D20" s="82">
        <f t="shared" si="0"/>
        <v>0.35128805620608899</v>
      </c>
      <c r="E20" s="83">
        <v>2</v>
      </c>
      <c r="F20" s="79">
        <v>1</v>
      </c>
    </row>
    <row r="21" spans="1:6">
      <c r="A21" s="261"/>
      <c r="B21" s="196" t="s">
        <v>372</v>
      </c>
      <c r="C21" s="84">
        <v>1</v>
      </c>
      <c r="D21" s="82">
        <f t="shared" si="0"/>
        <v>0.117096018735363</v>
      </c>
      <c r="E21" s="83">
        <v>0</v>
      </c>
      <c r="F21" s="79">
        <v>1</v>
      </c>
    </row>
    <row r="22" spans="1:6" ht="24">
      <c r="A22" s="261"/>
      <c r="B22" s="45" t="s">
        <v>95</v>
      </c>
      <c r="C22" s="84">
        <v>6</v>
      </c>
      <c r="D22" s="82">
        <f t="shared" si="0"/>
        <v>0.70257611241217799</v>
      </c>
      <c r="E22" s="83">
        <v>2</v>
      </c>
      <c r="F22" s="79">
        <v>4</v>
      </c>
    </row>
    <row r="23" spans="1:6">
      <c r="A23" s="261"/>
      <c r="B23" s="196" t="s">
        <v>373</v>
      </c>
      <c r="C23" s="84">
        <v>1</v>
      </c>
      <c r="D23" s="82">
        <f t="shared" si="0"/>
        <v>0.117096018735363</v>
      </c>
      <c r="E23" s="83">
        <v>0</v>
      </c>
      <c r="F23" s="79">
        <v>1</v>
      </c>
    </row>
    <row r="24" spans="1:6">
      <c r="A24" s="261"/>
      <c r="B24" s="196" t="s">
        <v>374</v>
      </c>
      <c r="C24" s="84">
        <v>7</v>
      </c>
      <c r="D24" s="82">
        <f t="shared" si="0"/>
        <v>0.81967213114754101</v>
      </c>
      <c r="E24" s="83">
        <v>5</v>
      </c>
      <c r="F24" s="79">
        <v>2</v>
      </c>
    </row>
    <row r="25" spans="1:6">
      <c r="A25" s="261"/>
      <c r="B25" s="45" t="s">
        <v>96</v>
      </c>
      <c r="C25" s="84">
        <v>3</v>
      </c>
      <c r="D25" s="82">
        <f t="shared" si="0"/>
        <v>0.35128805620608899</v>
      </c>
      <c r="E25" s="83">
        <v>1</v>
      </c>
      <c r="F25" s="79">
        <v>2</v>
      </c>
    </row>
    <row r="26" spans="1:6" ht="25.5" customHeight="1">
      <c r="A26" s="261"/>
      <c r="B26" s="45" t="s">
        <v>97</v>
      </c>
      <c r="C26" s="84">
        <v>1</v>
      </c>
      <c r="D26" s="82">
        <f t="shared" si="0"/>
        <v>0.117096018735363</v>
      </c>
      <c r="E26" s="83">
        <v>0</v>
      </c>
      <c r="F26" s="79">
        <v>1</v>
      </c>
    </row>
    <row r="27" spans="1:6">
      <c r="A27" s="261"/>
      <c r="B27" s="262" t="s">
        <v>375</v>
      </c>
      <c r="C27" s="84">
        <v>2</v>
      </c>
      <c r="D27" s="82">
        <f t="shared" si="0"/>
        <v>0.23419203747072601</v>
      </c>
      <c r="E27" s="83">
        <v>2</v>
      </c>
      <c r="F27" s="79">
        <v>0</v>
      </c>
    </row>
    <row r="28" spans="1:6">
      <c r="A28" s="261"/>
      <c r="B28" s="262" t="s">
        <v>376</v>
      </c>
      <c r="C28" s="84">
        <v>1</v>
      </c>
      <c r="D28" s="82">
        <f t="shared" si="0"/>
        <v>0.117096018735363</v>
      </c>
      <c r="E28" s="83">
        <v>1</v>
      </c>
      <c r="F28" s="79">
        <v>0</v>
      </c>
    </row>
    <row r="29" spans="1:6">
      <c r="A29" s="261"/>
      <c r="B29" s="45" t="s">
        <v>98</v>
      </c>
      <c r="C29" s="84">
        <v>2</v>
      </c>
      <c r="D29" s="82">
        <f t="shared" si="0"/>
        <v>0.23419203747072601</v>
      </c>
      <c r="E29" s="83">
        <v>1</v>
      </c>
      <c r="F29" s="79">
        <v>1</v>
      </c>
    </row>
    <row r="30" spans="1:6" ht="16.5" customHeight="1">
      <c r="A30" s="261"/>
      <c r="B30" s="262" t="s">
        <v>377</v>
      </c>
      <c r="C30" s="84">
        <v>1</v>
      </c>
      <c r="D30" s="82">
        <f t="shared" si="0"/>
        <v>0.117096018735363</v>
      </c>
      <c r="E30" s="83">
        <v>0</v>
      </c>
      <c r="F30" s="79">
        <v>1</v>
      </c>
    </row>
    <row r="31" spans="1:6" ht="16.5" customHeight="1">
      <c r="A31" s="261"/>
      <c r="B31" s="262" t="s">
        <v>378</v>
      </c>
      <c r="C31" s="84">
        <v>2</v>
      </c>
      <c r="D31" s="82">
        <f t="shared" si="0"/>
        <v>0.23419203747072601</v>
      </c>
      <c r="E31" s="83">
        <v>1</v>
      </c>
      <c r="F31" s="79">
        <v>1</v>
      </c>
    </row>
    <row r="32" spans="1:6">
      <c r="A32" s="261"/>
      <c r="B32" s="45" t="s">
        <v>99</v>
      </c>
      <c r="C32" s="84">
        <v>6</v>
      </c>
      <c r="D32" s="82">
        <f t="shared" si="0"/>
        <v>0.70257611241217799</v>
      </c>
      <c r="E32" s="83">
        <v>1</v>
      </c>
      <c r="F32" s="79">
        <v>5</v>
      </c>
    </row>
    <row r="33" spans="1:6" ht="26.25">
      <c r="A33" s="261"/>
      <c r="B33" s="262" t="s">
        <v>379</v>
      </c>
      <c r="C33" s="84">
        <v>1</v>
      </c>
      <c r="D33" s="82">
        <f t="shared" si="0"/>
        <v>0.117096018735363</v>
      </c>
      <c r="E33" s="83">
        <v>0</v>
      </c>
      <c r="F33" s="79">
        <v>1</v>
      </c>
    </row>
    <row r="34" spans="1:6" ht="24">
      <c r="A34" s="261"/>
      <c r="B34" s="45" t="s">
        <v>138</v>
      </c>
      <c r="C34" s="84">
        <v>1</v>
      </c>
      <c r="D34" s="82">
        <f t="shared" si="0"/>
        <v>0.117096018735363</v>
      </c>
      <c r="E34" s="83">
        <v>1</v>
      </c>
      <c r="F34" s="79">
        <v>0</v>
      </c>
    </row>
    <row r="35" spans="1:6" ht="24">
      <c r="A35" s="261"/>
      <c r="B35" s="45" t="s">
        <v>139</v>
      </c>
      <c r="C35" s="84">
        <v>1</v>
      </c>
      <c r="D35" s="82">
        <f t="shared" si="0"/>
        <v>0.117096018735363</v>
      </c>
      <c r="E35" s="83">
        <v>1</v>
      </c>
      <c r="F35" s="79">
        <v>0</v>
      </c>
    </row>
    <row r="36" spans="1:6">
      <c r="A36" s="261"/>
      <c r="B36" s="45" t="s">
        <v>100</v>
      </c>
      <c r="C36" s="84">
        <v>4</v>
      </c>
      <c r="D36" s="82">
        <f t="shared" si="0"/>
        <v>0.46838407494145201</v>
      </c>
      <c r="E36" s="83">
        <v>2</v>
      </c>
      <c r="F36" s="79">
        <v>2</v>
      </c>
    </row>
    <row r="37" spans="1:6" ht="26.25">
      <c r="A37" s="261"/>
      <c r="B37" s="262" t="s">
        <v>380</v>
      </c>
      <c r="C37" s="84">
        <v>2</v>
      </c>
      <c r="D37" s="82">
        <f t="shared" si="0"/>
        <v>0.23419203747072601</v>
      </c>
      <c r="E37" s="83">
        <v>1</v>
      </c>
      <c r="F37" s="79">
        <v>1</v>
      </c>
    </row>
    <row r="38" spans="1:6">
      <c r="A38" s="261"/>
      <c r="B38" s="262" t="s">
        <v>381</v>
      </c>
      <c r="C38" s="84">
        <v>5</v>
      </c>
      <c r="D38" s="82">
        <f t="shared" si="0"/>
        <v>0.58548009367681508</v>
      </c>
      <c r="E38" s="83">
        <v>1</v>
      </c>
      <c r="F38" s="79">
        <v>4</v>
      </c>
    </row>
    <row r="39" spans="1:6">
      <c r="A39" s="261"/>
      <c r="B39" s="45" t="s">
        <v>140</v>
      </c>
      <c r="C39" s="84">
        <v>2</v>
      </c>
      <c r="D39" s="82">
        <f t="shared" si="0"/>
        <v>0.23419203747072601</v>
      </c>
      <c r="E39" s="83">
        <v>0</v>
      </c>
      <c r="F39" s="79">
        <v>2</v>
      </c>
    </row>
    <row r="40" spans="1:6">
      <c r="A40" s="261"/>
      <c r="B40" s="45" t="s">
        <v>101</v>
      </c>
      <c r="C40" s="84">
        <v>6</v>
      </c>
      <c r="D40" s="82">
        <f t="shared" si="0"/>
        <v>0.70257611241217799</v>
      </c>
      <c r="E40" s="83">
        <v>1</v>
      </c>
      <c r="F40" s="79">
        <v>5</v>
      </c>
    </row>
    <row r="41" spans="1:6" ht="24">
      <c r="A41" s="261"/>
      <c r="B41" s="45" t="s">
        <v>102</v>
      </c>
      <c r="C41" s="84">
        <v>1</v>
      </c>
      <c r="D41" s="82">
        <f t="shared" si="0"/>
        <v>0.117096018735363</v>
      </c>
      <c r="E41" s="83">
        <v>0</v>
      </c>
      <c r="F41" s="79">
        <v>1</v>
      </c>
    </row>
    <row r="42" spans="1:6">
      <c r="A42" s="261"/>
      <c r="B42" s="45" t="s">
        <v>141</v>
      </c>
      <c r="C42" s="84">
        <v>4</v>
      </c>
      <c r="D42" s="82">
        <f t="shared" si="0"/>
        <v>0.46838407494145201</v>
      </c>
      <c r="E42" s="83">
        <v>2</v>
      </c>
      <c r="F42" s="79">
        <v>2</v>
      </c>
    </row>
    <row r="43" spans="1:6">
      <c r="A43" s="261"/>
      <c r="B43" s="45" t="s">
        <v>103</v>
      </c>
      <c r="C43" s="84">
        <v>18</v>
      </c>
      <c r="D43" s="82">
        <f t="shared" si="0"/>
        <v>2.1077283372365341</v>
      </c>
      <c r="E43" s="83">
        <v>6</v>
      </c>
      <c r="F43" s="79">
        <v>12</v>
      </c>
    </row>
    <row r="44" spans="1:6" ht="26.25">
      <c r="A44" s="261"/>
      <c r="B44" s="262" t="s">
        <v>382</v>
      </c>
      <c r="C44" s="84">
        <v>1</v>
      </c>
      <c r="D44" s="82">
        <f t="shared" si="0"/>
        <v>0.117096018735363</v>
      </c>
      <c r="E44" s="83">
        <v>0</v>
      </c>
      <c r="F44" s="79">
        <v>1</v>
      </c>
    </row>
    <row r="45" spans="1:6">
      <c r="A45" s="261"/>
      <c r="B45" s="262" t="s">
        <v>383</v>
      </c>
      <c r="C45" s="84">
        <v>1</v>
      </c>
      <c r="D45" s="82">
        <f t="shared" si="0"/>
        <v>0.117096018735363</v>
      </c>
      <c r="E45" s="83">
        <v>1</v>
      </c>
      <c r="F45" s="79">
        <v>0</v>
      </c>
    </row>
    <row r="46" spans="1:6">
      <c r="A46" s="261"/>
      <c r="B46" s="45" t="s">
        <v>104</v>
      </c>
      <c r="C46" s="84">
        <v>3</v>
      </c>
      <c r="D46" s="82">
        <f t="shared" si="0"/>
        <v>0.35128805620608899</v>
      </c>
      <c r="E46" s="83">
        <v>1</v>
      </c>
      <c r="F46" s="79">
        <v>2</v>
      </c>
    </row>
    <row r="47" spans="1:6">
      <c r="A47" s="261"/>
      <c r="B47" s="262" t="s">
        <v>384</v>
      </c>
      <c r="C47" s="84">
        <v>1</v>
      </c>
      <c r="D47" s="82">
        <f t="shared" si="0"/>
        <v>0.117096018735363</v>
      </c>
      <c r="E47" s="83">
        <v>0</v>
      </c>
      <c r="F47" s="79">
        <v>1</v>
      </c>
    </row>
    <row r="48" spans="1:6">
      <c r="A48" s="261"/>
      <c r="B48" s="45" t="s">
        <v>105</v>
      </c>
      <c r="C48" s="84">
        <v>8</v>
      </c>
      <c r="D48" s="82">
        <f t="shared" si="0"/>
        <v>0.93676814988290402</v>
      </c>
      <c r="E48" s="83">
        <v>6</v>
      </c>
      <c r="F48" s="79">
        <v>2</v>
      </c>
    </row>
    <row r="49" spans="1:6" ht="26.25">
      <c r="A49" s="261"/>
      <c r="B49" s="262" t="s">
        <v>385</v>
      </c>
      <c r="C49" s="84">
        <v>2</v>
      </c>
      <c r="D49" s="82">
        <f t="shared" si="0"/>
        <v>0.23419203747072601</v>
      </c>
      <c r="E49" s="83">
        <v>1</v>
      </c>
      <c r="F49" s="79">
        <v>1</v>
      </c>
    </row>
    <row r="50" spans="1:6">
      <c r="A50" s="261"/>
      <c r="B50" s="45" t="s">
        <v>106</v>
      </c>
      <c r="C50" s="84">
        <v>11</v>
      </c>
      <c r="D50" s="82">
        <f t="shared" si="0"/>
        <v>1.2880562060889931</v>
      </c>
      <c r="E50" s="83">
        <v>4</v>
      </c>
      <c r="F50" s="79">
        <v>7</v>
      </c>
    </row>
    <row r="51" spans="1:6" ht="15" customHeight="1">
      <c r="A51" s="261"/>
      <c r="B51" s="262" t="s">
        <v>386</v>
      </c>
      <c r="C51" s="84">
        <v>1</v>
      </c>
      <c r="D51" s="82">
        <f t="shared" si="0"/>
        <v>0.117096018735363</v>
      </c>
      <c r="E51" s="83">
        <v>0</v>
      </c>
      <c r="F51" s="79">
        <v>1</v>
      </c>
    </row>
    <row r="52" spans="1:6">
      <c r="A52" s="261"/>
      <c r="B52" s="45" t="s">
        <v>107</v>
      </c>
      <c r="C52" s="84">
        <v>1</v>
      </c>
      <c r="D52" s="82">
        <f t="shared" si="0"/>
        <v>0.117096018735363</v>
      </c>
      <c r="E52" s="83">
        <v>0</v>
      </c>
      <c r="F52" s="79">
        <v>1</v>
      </c>
    </row>
    <row r="53" spans="1:6">
      <c r="A53" s="261"/>
      <c r="B53" s="45" t="s">
        <v>108</v>
      </c>
      <c r="C53" s="84">
        <v>2</v>
      </c>
      <c r="D53" s="82">
        <f t="shared" si="0"/>
        <v>0.23419203747072601</v>
      </c>
      <c r="E53" s="83">
        <v>0</v>
      </c>
      <c r="F53" s="79">
        <v>2</v>
      </c>
    </row>
    <row r="54" spans="1:6" ht="24">
      <c r="A54" s="261"/>
      <c r="B54" s="45" t="s">
        <v>109</v>
      </c>
      <c r="C54" s="84">
        <v>21</v>
      </c>
      <c r="D54" s="82">
        <f t="shared" si="0"/>
        <v>2.459016393442623</v>
      </c>
      <c r="E54" s="83">
        <v>11</v>
      </c>
      <c r="F54" s="79">
        <v>10</v>
      </c>
    </row>
    <row r="55" spans="1:6">
      <c r="A55" s="261"/>
      <c r="B55" s="45" t="s">
        <v>110</v>
      </c>
      <c r="C55" s="84">
        <v>5</v>
      </c>
      <c r="D55" s="82">
        <f t="shared" si="0"/>
        <v>0.58548009367681508</v>
      </c>
      <c r="E55" s="83">
        <v>2</v>
      </c>
      <c r="F55" s="79">
        <v>3</v>
      </c>
    </row>
    <row r="56" spans="1:6">
      <c r="A56" s="261"/>
      <c r="B56" s="45" t="s">
        <v>111</v>
      </c>
      <c r="C56" s="84">
        <v>5</v>
      </c>
      <c r="D56" s="82">
        <f t="shared" si="0"/>
        <v>0.58548009367681508</v>
      </c>
      <c r="E56" s="83">
        <v>2</v>
      </c>
      <c r="F56" s="79">
        <v>3</v>
      </c>
    </row>
    <row r="57" spans="1:6">
      <c r="A57" s="261"/>
      <c r="B57" s="45" t="s">
        <v>142</v>
      </c>
      <c r="C57" s="84">
        <v>5</v>
      </c>
      <c r="D57" s="82">
        <f t="shared" si="0"/>
        <v>0.58548009367681508</v>
      </c>
      <c r="E57" s="83">
        <v>4</v>
      </c>
      <c r="F57" s="79">
        <v>1</v>
      </c>
    </row>
    <row r="58" spans="1:6">
      <c r="A58" s="261"/>
      <c r="B58" s="45" t="s">
        <v>112</v>
      </c>
      <c r="C58" s="84">
        <v>12</v>
      </c>
      <c r="D58" s="82">
        <f t="shared" si="0"/>
        <v>1.405152224824356</v>
      </c>
      <c r="E58" s="83">
        <v>1</v>
      </c>
      <c r="F58" s="79">
        <v>11</v>
      </c>
    </row>
    <row r="59" spans="1:6">
      <c r="A59" s="261"/>
      <c r="B59" s="85" t="s">
        <v>113</v>
      </c>
      <c r="C59" s="84">
        <v>1</v>
      </c>
      <c r="D59" s="82">
        <f t="shared" si="0"/>
        <v>0.117096018735363</v>
      </c>
      <c r="E59" s="83">
        <v>0</v>
      </c>
      <c r="F59" s="79">
        <v>1</v>
      </c>
    </row>
    <row r="60" spans="1:6">
      <c r="A60" s="261"/>
      <c r="B60" s="262" t="s">
        <v>387</v>
      </c>
      <c r="C60" s="84">
        <v>1</v>
      </c>
      <c r="D60" s="82">
        <f t="shared" si="0"/>
        <v>0.117096018735363</v>
      </c>
      <c r="E60" s="83">
        <v>0</v>
      </c>
      <c r="F60" s="79">
        <v>1</v>
      </c>
    </row>
    <row r="61" spans="1:6" ht="26.25">
      <c r="A61" s="261"/>
      <c r="B61" s="262" t="s">
        <v>388</v>
      </c>
      <c r="C61" s="84">
        <v>1</v>
      </c>
      <c r="D61" s="82">
        <f t="shared" si="0"/>
        <v>0.117096018735363</v>
      </c>
      <c r="E61" s="83">
        <v>0</v>
      </c>
      <c r="F61" s="79">
        <v>1</v>
      </c>
    </row>
    <row r="62" spans="1:6" ht="26.25">
      <c r="A62" s="261"/>
      <c r="B62" s="262" t="s">
        <v>114</v>
      </c>
      <c r="C62" s="84">
        <v>72</v>
      </c>
      <c r="D62" s="82">
        <f t="shared" si="0"/>
        <v>8.4309133489461363</v>
      </c>
      <c r="E62" s="83">
        <v>40</v>
      </c>
      <c r="F62" s="79">
        <v>32</v>
      </c>
    </row>
    <row r="63" spans="1:6">
      <c r="A63" s="261"/>
      <c r="B63" s="45" t="s">
        <v>115</v>
      </c>
      <c r="C63" s="84">
        <v>6</v>
      </c>
      <c r="D63" s="82">
        <f t="shared" si="0"/>
        <v>0.70257611241217799</v>
      </c>
      <c r="E63" s="83">
        <v>1</v>
      </c>
      <c r="F63" s="79">
        <v>5</v>
      </c>
    </row>
    <row r="64" spans="1:6" ht="15" customHeight="1">
      <c r="A64" s="261"/>
      <c r="B64" s="85" t="s">
        <v>143</v>
      </c>
      <c r="C64" s="84">
        <v>1</v>
      </c>
      <c r="D64" s="82">
        <f t="shared" si="0"/>
        <v>0.117096018735363</v>
      </c>
      <c r="E64" s="83">
        <v>1</v>
      </c>
      <c r="F64" s="79">
        <v>0</v>
      </c>
    </row>
    <row r="65" spans="1:6">
      <c r="A65" s="261"/>
      <c r="B65" s="85" t="s">
        <v>116</v>
      </c>
      <c r="C65" s="84">
        <v>7</v>
      </c>
      <c r="D65" s="82">
        <f t="shared" si="0"/>
        <v>0.81967213114754101</v>
      </c>
      <c r="E65" s="83">
        <v>2</v>
      </c>
      <c r="F65" s="79">
        <v>5</v>
      </c>
    </row>
    <row r="66" spans="1:6">
      <c r="A66" s="261"/>
      <c r="B66" s="45" t="s">
        <v>117</v>
      </c>
      <c r="C66" s="84">
        <v>46</v>
      </c>
      <c r="D66" s="82">
        <f t="shared" si="0"/>
        <v>5.3864168618266977</v>
      </c>
      <c r="E66" s="83">
        <v>14</v>
      </c>
      <c r="F66" s="79">
        <v>32</v>
      </c>
    </row>
    <row r="67" spans="1:6" ht="24">
      <c r="A67" s="261"/>
      <c r="B67" s="45" t="s">
        <v>118</v>
      </c>
      <c r="C67" s="84">
        <v>18</v>
      </c>
      <c r="D67" s="82">
        <f t="shared" si="0"/>
        <v>2.1077283372365341</v>
      </c>
      <c r="E67" s="83">
        <v>5</v>
      </c>
      <c r="F67" s="79">
        <v>13</v>
      </c>
    </row>
    <row r="68" spans="1:6" ht="24">
      <c r="A68" s="261"/>
      <c r="B68" s="45" t="s">
        <v>144</v>
      </c>
      <c r="C68" s="84">
        <v>3</v>
      </c>
      <c r="D68" s="82">
        <f t="shared" si="0"/>
        <v>0.35128805620608899</v>
      </c>
      <c r="E68" s="83">
        <v>1</v>
      </c>
      <c r="F68" s="79">
        <v>2</v>
      </c>
    </row>
    <row r="69" spans="1:6" ht="26.25">
      <c r="A69" s="261"/>
      <c r="B69" s="262" t="s">
        <v>389</v>
      </c>
      <c r="C69" s="84">
        <v>4</v>
      </c>
      <c r="D69" s="82">
        <f t="shared" ref="D69:D108" si="1">C69/C$108*100</f>
        <v>0.46838407494145201</v>
      </c>
      <c r="E69" s="83">
        <v>1</v>
      </c>
      <c r="F69" s="79">
        <v>3</v>
      </c>
    </row>
    <row r="70" spans="1:6">
      <c r="A70" s="261"/>
      <c r="B70" s="262" t="s">
        <v>390</v>
      </c>
      <c r="C70" s="84">
        <v>1</v>
      </c>
      <c r="D70" s="82">
        <f t="shared" si="1"/>
        <v>0.117096018735363</v>
      </c>
      <c r="E70" s="83">
        <v>0</v>
      </c>
      <c r="F70" s="79">
        <v>1</v>
      </c>
    </row>
    <row r="71" spans="1:6">
      <c r="A71" s="261"/>
      <c r="B71" s="262" t="s">
        <v>391</v>
      </c>
      <c r="C71" s="84">
        <v>1</v>
      </c>
      <c r="D71" s="82">
        <f t="shared" si="1"/>
        <v>0.117096018735363</v>
      </c>
      <c r="E71" s="83">
        <v>0</v>
      </c>
      <c r="F71" s="79">
        <v>1</v>
      </c>
    </row>
    <row r="72" spans="1:6">
      <c r="A72" s="261"/>
      <c r="B72" s="45" t="s">
        <v>119</v>
      </c>
      <c r="C72" s="84">
        <v>4</v>
      </c>
      <c r="D72" s="82">
        <f t="shared" si="1"/>
        <v>0.46838407494145201</v>
      </c>
      <c r="E72" s="83">
        <v>0</v>
      </c>
      <c r="F72" s="79">
        <v>4</v>
      </c>
    </row>
    <row r="73" spans="1:6">
      <c r="A73" s="261"/>
      <c r="B73" s="262" t="s">
        <v>392</v>
      </c>
      <c r="C73" s="84">
        <v>2</v>
      </c>
      <c r="D73" s="82">
        <f t="shared" si="1"/>
        <v>0.23419203747072601</v>
      </c>
      <c r="E73" s="83">
        <v>1</v>
      </c>
      <c r="F73" s="79">
        <v>1</v>
      </c>
    </row>
    <row r="74" spans="1:6">
      <c r="A74" s="261"/>
      <c r="B74" s="262" t="s">
        <v>393</v>
      </c>
      <c r="C74" s="84">
        <v>1</v>
      </c>
      <c r="D74" s="82">
        <f t="shared" si="1"/>
        <v>0.117096018735363</v>
      </c>
      <c r="E74" s="83">
        <v>0</v>
      </c>
      <c r="F74" s="79">
        <v>1</v>
      </c>
    </row>
    <row r="75" spans="1:6">
      <c r="A75" s="261"/>
      <c r="B75" s="262" t="s">
        <v>120</v>
      </c>
      <c r="C75" s="84">
        <v>4</v>
      </c>
      <c r="D75" s="82">
        <f t="shared" si="1"/>
        <v>0.46838407494145201</v>
      </c>
      <c r="E75" s="83">
        <v>1</v>
      </c>
      <c r="F75" s="79">
        <v>3</v>
      </c>
    </row>
    <row r="76" spans="1:6" ht="15" customHeight="1">
      <c r="A76" s="261"/>
      <c r="B76" s="262" t="s">
        <v>394</v>
      </c>
      <c r="C76" s="84">
        <v>1</v>
      </c>
      <c r="D76" s="82">
        <f t="shared" si="1"/>
        <v>0.117096018735363</v>
      </c>
      <c r="E76" s="83">
        <v>0</v>
      </c>
      <c r="F76" s="79">
        <v>1</v>
      </c>
    </row>
    <row r="77" spans="1:6">
      <c r="A77" s="261"/>
      <c r="B77" s="45" t="s">
        <v>121</v>
      </c>
      <c r="C77" s="84">
        <v>23</v>
      </c>
      <c r="D77" s="82">
        <f t="shared" si="1"/>
        <v>2.6932084309133488</v>
      </c>
      <c r="E77" s="83">
        <v>8</v>
      </c>
      <c r="F77" s="79">
        <v>15</v>
      </c>
    </row>
    <row r="78" spans="1:6" ht="24">
      <c r="A78" s="261"/>
      <c r="B78" s="45" t="s">
        <v>122</v>
      </c>
      <c r="C78" s="84">
        <v>15</v>
      </c>
      <c r="D78" s="82">
        <f t="shared" si="1"/>
        <v>1.7564402810304449</v>
      </c>
      <c r="E78" s="83">
        <v>7</v>
      </c>
      <c r="F78" s="79">
        <v>8</v>
      </c>
    </row>
    <row r="79" spans="1:6">
      <c r="A79" s="261"/>
      <c r="B79" s="45" t="s">
        <v>123</v>
      </c>
      <c r="C79" s="84">
        <v>34</v>
      </c>
      <c r="D79" s="82">
        <f t="shared" si="1"/>
        <v>3.9812646370023423</v>
      </c>
      <c r="E79" s="83">
        <v>14</v>
      </c>
      <c r="F79" s="79">
        <v>20</v>
      </c>
    </row>
    <row r="80" spans="1:6" ht="24">
      <c r="A80" s="261"/>
      <c r="B80" s="45" t="s">
        <v>145</v>
      </c>
      <c r="C80" s="84">
        <v>2</v>
      </c>
      <c r="D80" s="82">
        <f t="shared" si="1"/>
        <v>0.23419203747072601</v>
      </c>
      <c r="E80" s="83">
        <v>1</v>
      </c>
      <c r="F80" s="79">
        <v>1</v>
      </c>
    </row>
    <row r="81" spans="1:6">
      <c r="A81" s="261"/>
      <c r="B81" s="262" t="s">
        <v>395</v>
      </c>
      <c r="C81" s="84">
        <v>1</v>
      </c>
      <c r="D81" s="82">
        <f t="shared" si="1"/>
        <v>0.117096018735363</v>
      </c>
      <c r="E81" s="83">
        <v>1</v>
      </c>
      <c r="F81" s="79">
        <v>0</v>
      </c>
    </row>
    <row r="82" spans="1:6" ht="16.5" customHeight="1">
      <c r="A82" s="261"/>
      <c r="B82" s="262" t="s">
        <v>396</v>
      </c>
      <c r="C82" s="84">
        <v>1</v>
      </c>
      <c r="D82" s="82">
        <f t="shared" si="1"/>
        <v>0.117096018735363</v>
      </c>
      <c r="E82" s="83">
        <v>0</v>
      </c>
      <c r="F82" s="79">
        <v>1</v>
      </c>
    </row>
    <row r="83" spans="1:6">
      <c r="A83" s="261"/>
      <c r="B83" s="45" t="s">
        <v>124</v>
      </c>
      <c r="C83" s="84">
        <v>22</v>
      </c>
      <c r="D83" s="82">
        <f t="shared" si="1"/>
        <v>2.5761124121779861</v>
      </c>
      <c r="E83" s="83">
        <v>15</v>
      </c>
      <c r="F83" s="79">
        <v>7</v>
      </c>
    </row>
    <row r="84" spans="1:6">
      <c r="A84" s="261"/>
      <c r="B84" s="45" t="s">
        <v>146</v>
      </c>
      <c r="C84" s="84">
        <v>6</v>
      </c>
      <c r="D84" s="82">
        <f t="shared" si="1"/>
        <v>0.70257611241217799</v>
      </c>
      <c r="E84" s="83">
        <v>4</v>
      </c>
      <c r="F84" s="79">
        <v>2</v>
      </c>
    </row>
    <row r="85" spans="1:6">
      <c r="A85" s="261"/>
      <c r="B85" s="262" t="s">
        <v>397</v>
      </c>
      <c r="C85" s="84">
        <v>1</v>
      </c>
      <c r="D85" s="82">
        <f t="shared" si="1"/>
        <v>0.117096018735363</v>
      </c>
      <c r="E85" s="83">
        <v>0</v>
      </c>
      <c r="F85" s="79">
        <v>1</v>
      </c>
    </row>
    <row r="86" spans="1:6">
      <c r="A86" s="261"/>
      <c r="B86" s="45" t="s">
        <v>125</v>
      </c>
      <c r="C86" s="84">
        <v>51</v>
      </c>
      <c r="D86" s="82">
        <f t="shared" si="1"/>
        <v>5.9718969555035128</v>
      </c>
      <c r="E86" s="83">
        <v>14</v>
      </c>
      <c r="F86" s="79">
        <v>37</v>
      </c>
    </row>
    <row r="87" spans="1:6">
      <c r="A87" s="261"/>
      <c r="B87" s="45" t="s">
        <v>126</v>
      </c>
      <c r="C87" s="84">
        <v>6</v>
      </c>
      <c r="D87" s="82">
        <f t="shared" si="1"/>
        <v>0.70257611241217799</v>
      </c>
      <c r="E87" s="83">
        <v>2</v>
      </c>
      <c r="F87" s="79">
        <v>4</v>
      </c>
    </row>
    <row r="88" spans="1:6" ht="13.5" customHeight="1">
      <c r="A88" s="261"/>
      <c r="B88" s="45" t="s">
        <v>147</v>
      </c>
      <c r="C88" s="84">
        <v>4</v>
      </c>
      <c r="D88" s="82">
        <f t="shared" si="1"/>
        <v>0.46838407494145201</v>
      </c>
      <c r="E88" s="83">
        <v>3</v>
      </c>
      <c r="F88" s="79">
        <v>1</v>
      </c>
    </row>
    <row r="89" spans="1:6" ht="14.25" customHeight="1">
      <c r="A89" s="261"/>
      <c r="B89" s="45" t="s">
        <v>127</v>
      </c>
      <c r="C89" s="84">
        <v>16</v>
      </c>
      <c r="D89" s="82">
        <f t="shared" si="1"/>
        <v>1.873536299765808</v>
      </c>
      <c r="E89" s="83">
        <v>12</v>
      </c>
      <c r="F89" s="79">
        <v>4</v>
      </c>
    </row>
    <row r="90" spans="1:6">
      <c r="A90" s="261"/>
      <c r="B90" s="86" t="s">
        <v>128</v>
      </c>
      <c r="C90" s="84">
        <v>3</v>
      </c>
      <c r="D90" s="82">
        <f t="shared" si="1"/>
        <v>0.35128805620608899</v>
      </c>
      <c r="E90" s="83">
        <v>1</v>
      </c>
      <c r="F90" s="79">
        <v>2</v>
      </c>
    </row>
    <row r="91" spans="1:6">
      <c r="A91" s="261"/>
      <c r="B91" s="262" t="s">
        <v>398</v>
      </c>
      <c r="C91" s="84">
        <v>2</v>
      </c>
      <c r="D91" s="82">
        <f t="shared" si="1"/>
        <v>0.23419203747072601</v>
      </c>
      <c r="E91" s="83">
        <v>0</v>
      </c>
      <c r="F91" s="79">
        <v>2</v>
      </c>
    </row>
    <row r="92" spans="1:6">
      <c r="A92" s="261"/>
      <c r="B92" s="262" t="s">
        <v>129</v>
      </c>
      <c r="C92" s="84">
        <v>3</v>
      </c>
      <c r="D92" s="82">
        <f t="shared" si="1"/>
        <v>0.35128805620608899</v>
      </c>
      <c r="E92" s="83">
        <v>2</v>
      </c>
      <c r="F92" s="79">
        <v>1</v>
      </c>
    </row>
    <row r="93" spans="1:6">
      <c r="A93" s="261"/>
      <c r="B93" s="86" t="s">
        <v>129</v>
      </c>
      <c r="C93" s="84">
        <v>7</v>
      </c>
      <c r="D93" s="82">
        <f t="shared" si="1"/>
        <v>0.81967213114754101</v>
      </c>
      <c r="E93" s="83">
        <v>4</v>
      </c>
      <c r="F93" s="79">
        <v>3</v>
      </c>
    </row>
    <row r="94" spans="1:6">
      <c r="A94" s="261"/>
      <c r="B94" s="86" t="s">
        <v>130</v>
      </c>
      <c r="C94" s="84">
        <v>1</v>
      </c>
      <c r="D94" s="82">
        <f t="shared" si="1"/>
        <v>0.117096018735363</v>
      </c>
      <c r="E94" s="83">
        <v>0</v>
      </c>
      <c r="F94" s="79">
        <v>1</v>
      </c>
    </row>
    <row r="95" spans="1:6">
      <c r="A95" s="261"/>
      <c r="B95" s="262" t="s">
        <v>148</v>
      </c>
      <c r="C95" s="84">
        <v>1</v>
      </c>
      <c r="D95" s="82">
        <f t="shared" si="1"/>
        <v>0.117096018735363</v>
      </c>
      <c r="E95" s="83">
        <v>0</v>
      </c>
      <c r="F95" s="79">
        <v>1</v>
      </c>
    </row>
    <row r="96" spans="1:6">
      <c r="A96" s="261"/>
      <c r="B96" s="86" t="s">
        <v>148</v>
      </c>
      <c r="C96" s="84">
        <v>22</v>
      </c>
      <c r="D96" s="82">
        <f t="shared" si="1"/>
        <v>2.5761124121779861</v>
      </c>
      <c r="E96" s="83">
        <v>11</v>
      </c>
      <c r="F96" s="79">
        <v>11</v>
      </c>
    </row>
    <row r="97" spans="1:7">
      <c r="A97" s="261"/>
      <c r="B97" s="45" t="s">
        <v>131</v>
      </c>
      <c r="C97" s="84">
        <v>3</v>
      </c>
      <c r="D97" s="82">
        <f t="shared" si="1"/>
        <v>0.35128805620608899</v>
      </c>
      <c r="E97" s="83">
        <v>2</v>
      </c>
      <c r="F97" s="79">
        <v>1</v>
      </c>
    </row>
    <row r="98" spans="1:7">
      <c r="A98" s="261"/>
      <c r="B98" s="45" t="s">
        <v>132</v>
      </c>
      <c r="C98" s="84">
        <v>4</v>
      </c>
      <c r="D98" s="82">
        <f t="shared" si="1"/>
        <v>0.46838407494145201</v>
      </c>
      <c r="E98" s="83">
        <v>1</v>
      </c>
      <c r="F98" s="79">
        <v>3</v>
      </c>
    </row>
    <row r="99" spans="1:7" ht="26.25">
      <c r="A99" s="261"/>
      <c r="B99" s="262" t="s">
        <v>399</v>
      </c>
      <c r="C99" s="84">
        <v>4</v>
      </c>
      <c r="D99" s="82">
        <f t="shared" si="1"/>
        <v>0.46838407494145201</v>
      </c>
      <c r="E99" s="83">
        <v>1</v>
      </c>
      <c r="F99" s="79">
        <v>3</v>
      </c>
    </row>
    <row r="100" spans="1:7" ht="26.25">
      <c r="A100" s="469"/>
      <c r="B100" s="262" t="s">
        <v>472</v>
      </c>
      <c r="C100" s="84">
        <v>1</v>
      </c>
      <c r="D100" s="82">
        <f t="shared" si="1"/>
        <v>0.117096018735363</v>
      </c>
      <c r="E100" s="83">
        <v>0</v>
      </c>
      <c r="F100" s="79">
        <v>1</v>
      </c>
    </row>
    <row r="101" spans="1:7" ht="26.25">
      <c r="A101" s="261"/>
      <c r="B101" s="262" t="s">
        <v>400</v>
      </c>
      <c r="C101" s="84">
        <v>2</v>
      </c>
      <c r="D101" s="82">
        <f t="shared" si="1"/>
        <v>0.23419203747072601</v>
      </c>
      <c r="E101" s="83">
        <v>1</v>
      </c>
      <c r="F101" s="79">
        <v>1</v>
      </c>
    </row>
    <row r="102" spans="1:7" ht="24">
      <c r="A102" s="261"/>
      <c r="B102" s="45" t="s">
        <v>149</v>
      </c>
      <c r="C102" s="84">
        <v>4</v>
      </c>
      <c r="D102" s="82">
        <f t="shared" si="1"/>
        <v>0.46838407494145201</v>
      </c>
      <c r="E102" s="83">
        <v>2</v>
      </c>
      <c r="F102" s="79">
        <v>2</v>
      </c>
    </row>
    <row r="103" spans="1:7">
      <c r="A103" s="261"/>
      <c r="B103" s="45" t="s">
        <v>133</v>
      </c>
      <c r="C103" s="84">
        <v>3</v>
      </c>
      <c r="D103" s="82">
        <f t="shared" si="1"/>
        <v>0.35128805620608899</v>
      </c>
      <c r="E103" s="83">
        <v>2</v>
      </c>
      <c r="F103" s="79">
        <v>1</v>
      </c>
    </row>
    <row r="104" spans="1:7">
      <c r="A104" s="261"/>
      <c r="B104" s="45" t="s">
        <v>134</v>
      </c>
      <c r="C104" s="84">
        <v>5</v>
      </c>
      <c r="D104" s="82">
        <f t="shared" si="1"/>
        <v>0.58548009367681508</v>
      </c>
      <c r="E104" s="83">
        <v>2</v>
      </c>
      <c r="F104" s="79">
        <v>3</v>
      </c>
    </row>
    <row r="105" spans="1:7">
      <c r="A105" s="261"/>
      <c r="B105" s="45" t="s">
        <v>135</v>
      </c>
      <c r="C105" s="84">
        <v>4</v>
      </c>
      <c r="D105" s="82">
        <f t="shared" si="1"/>
        <v>0.46838407494145201</v>
      </c>
      <c r="E105" s="83">
        <v>2</v>
      </c>
      <c r="F105" s="79">
        <v>2</v>
      </c>
    </row>
    <row r="106" spans="1:7">
      <c r="A106" s="261"/>
      <c r="B106" s="45" t="s">
        <v>136</v>
      </c>
      <c r="C106" s="84">
        <v>24</v>
      </c>
      <c r="D106" s="82">
        <f t="shared" si="1"/>
        <v>2.810304449648712</v>
      </c>
      <c r="E106" s="83">
        <v>4</v>
      </c>
      <c r="F106" s="79">
        <v>20</v>
      </c>
    </row>
    <row r="107" spans="1:7" ht="26.25">
      <c r="A107" s="261"/>
      <c r="B107" s="262" t="s">
        <v>401</v>
      </c>
      <c r="C107" s="87">
        <v>3</v>
      </c>
      <c r="D107" s="82">
        <f t="shared" si="1"/>
        <v>0.35128805620608899</v>
      </c>
      <c r="E107" s="83">
        <v>1</v>
      </c>
      <c r="F107" s="79">
        <v>2</v>
      </c>
    </row>
    <row r="108" spans="1:7">
      <c r="B108" s="52" t="s">
        <v>13</v>
      </c>
      <c r="C108" s="87">
        <v>854</v>
      </c>
      <c r="D108" s="82">
        <f t="shared" si="1"/>
        <v>100</v>
      </c>
      <c r="E108" s="20">
        <v>376</v>
      </c>
      <c r="F108" s="20">
        <v>478</v>
      </c>
      <c r="G108" s="2"/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INDICE</vt:lpstr>
      <vt:lpstr>EP1.</vt:lpstr>
      <vt:lpstr>EPTotales</vt:lpstr>
      <vt:lpstr>EPTgrupo</vt:lpstr>
      <vt:lpstr>EPTsexo,edad</vt:lpstr>
      <vt:lpstr>EPTocupacion</vt:lpstr>
      <vt:lpstr>EPTEXTR.</vt:lpstr>
      <vt:lpstr>EPT, sector, mes</vt:lpstr>
      <vt:lpstr>EPT-CNAE</vt:lpstr>
      <vt:lpstr>EPTsubgrup</vt:lpstr>
      <vt:lpstr>EPT parte cuerpo</vt:lpstr>
      <vt:lpstr>EPTCIE10</vt:lpstr>
      <vt:lpstr>EPTCausa cierre</vt:lpstr>
      <vt:lpstr>EPB,grup,sector</vt:lpstr>
      <vt:lpstr>EPB sector,sexo</vt:lpstr>
      <vt:lpstr>EPB,edad,sexo</vt:lpstr>
      <vt:lpstr>EPBGrupo,edad</vt:lpstr>
      <vt:lpstr>EPBSubg,sexo</vt:lpstr>
      <vt:lpstr>EPBIncidRecaida</vt:lpstr>
      <vt:lpstr>EPBCNO</vt:lpstr>
      <vt:lpstr>EPBCIE10</vt:lpstr>
      <vt:lpstr>EPBGrupoParteC </vt:lpstr>
      <vt:lpstr>DuraciónBaja</vt:lpstr>
      <vt:lpstr>DuraciónGrupoEP</vt:lpstr>
      <vt:lpstr>DuracionCIE10</vt:lpstr>
      <vt:lpstr>EPBCausacierre</vt:lpstr>
      <vt:lpstr>EPBCalificación</vt:lpstr>
      <vt:lpstr>I.Incid.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2016-07-08T06:57:13Z</dcterms:modified>
</cp:coreProperties>
</file>